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480" windowHeight="9120" tabRatio="407" activeTab="3"/>
  </bookViews>
  <sheets>
    <sheet name="2013 Statistik SF" sheetId="15" r:id="rId1"/>
    <sheet name="SF Export" sheetId="16" r:id="rId2"/>
    <sheet name="2013 Statistik VF" sheetId="14" r:id="rId3"/>
    <sheet name="VF Export" sheetId="17" r:id="rId4"/>
  </sheets>
  <definedNames>
    <definedName name="Positionen" localSheetId="0">'2013 Statistik SF'!#REF!</definedName>
    <definedName name="Positionen" localSheetId="2">'2013 Statistik VF'!#REF!</definedName>
    <definedName name="Positionen" localSheetId="1">'SF Export'!#REF!</definedName>
    <definedName name="Positionen" localSheetId="3">'VF Export'!#REF!</definedName>
    <definedName name="Positionen">#REF!</definedName>
    <definedName name="Punkte" localSheetId="0">'2013 Statistik SF'!#REF!</definedName>
    <definedName name="Punkte" localSheetId="2">'2013 Statistik VF'!#REF!</definedName>
    <definedName name="Punkte" localSheetId="1">'SF Export'!#REF!</definedName>
    <definedName name="Punkte" localSheetId="3">'VF Export'!#REF!</definedName>
    <definedName name="Punkte">#REF!</definedName>
  </definedNames>
  <calcPr calcId="145621"/>
</workbook>
</file>

<file path=xl/calcChain.xml><?xml version="1.0" encoding="utf-8"?>
<calcChain xmlns="http://schemas.openxmlformats.org/spreadsheetml/2006/main">
  <c r="B19" i="16" l="1"/>
  <c r="C19" i="16"/>
  <c r="E19" i="16"/>
  <c r="F19" i="16"/>
  <c r="AB19" i="16" s="1"/>
  <c r="G19" i="16"/>
  <c r="H19" i="16"/>
  <c r="I19" i="16"/>
  <c r="J19" i="16"/>
  <c r="K19" i="16"/>
  <c r="L19" i="16"/>
  <c r="M19" i="16"/>
  <c r="AW20" i="15"/>
  <c r="AX20" i="15"/>
  <c r="AY20" i="15"/>
  <c r="K8" i="17"/>
  <c r="L8" i="17"/>
  <c r="M8" i="17"/>
  <c r="K9" i="17"/>
  <c r="L9" i="17"/>
  <c r="M9" i="17"/>
  <c r="K10" i="17"/>
  <c r="L10" i="17"/>
  <c r="M10" i="17"/>
  <c r="K11" i="17"/>
  <c r="L11" i="17"/>
  <c r="M11" i="17"/>
  <c r="K12" i="17"/>
  <c r="L12" i="17"/>
  <c r="M12" i="17"/>
  <c r="K8" i="16"/>
  <c r="L8" i="16"/>
  <c r="M8" i="16"/>
  <c r="K9" i="16"/>
  <c r="L9" i="16"/>
  <c r="M9" i="16"/>
  <c r="K10" i="16"/>
  <c r="L10" i="16"/>
  <c r="M10" i="16"/>
  <c r="K11" i="16"/>
  <c r="L11" i="16"/>
  <c r="M11" i="16"/>
  <c r="K12" i="16"/>
  <c r="L12" i="16"/>
  <c r="M12" i="16"/>
  <c r="K13" i="16"/>
  <c r="L13" i="16"/>
  <c r="M13" i="16"/>
  <c r="K14" i="16"/>
  <c r="L14" i="16"/>
  <c r="M14" i="16"/>
  <c r="K15" i="16"/>
  <c r="L15" i="16"/>
  <c r="M15" i="16"/>
  <c r="K16" i="16"/>
  <c r="L16" i="16"/>
  <c r="M16" i="16"/>
  <c r="K17" i="16"/>
  <c r="L17" i="16"/>
  <c r="M17" i="16"/>
  <c r="K18" i="16"/>
  <c r="L18" i="16"/>
  <c r="M18" i="16"/>
  <c r="H8" i="17"/>
  <c r="I8" i="17"/>
  <c r="J8" i="17"/>
  <c r="H9" i="17"/>
  <c r="I9" i="17"/>
  <c r="J9" i="17"/>
  <c r="H10" i="17"/>
  <c r="I10" i="17"/>
  <c r="J10" i="17"/>
  <c r="H11" i="17"/>
  <c r="I11" i="17"/>
  <c r="J11" i="17"/>
  <c r="H12" i="17"/>
  <c r="I12" i="17"/>
  <c r="J12" i="17"/>
  <c r="A4" i="16"/>
  <c r="H8" i="16"/>
  <c r="I8" i="16"/>
  <c r="J8" i="16"/>
  <c r="G8" i="16"/>
  <c r="F8" i="16"/>
  <c r="E8" i="16"/>
  <c r="AE8" i="16" s="1"/>
  <c r="H9" i="16"/>
  <c r="J9" i="16"/>
  <c r="I9" i="16"/>
  <c r="G9" i="16"/>
  <c r="F9" i="16"/>
  <c r="E9" i="16"/>
  <c r="AA9" i="16" s="1"/>
  <c r="H10" i="16"/>
  <c r="I10" i="16"/>
  <c r="J10" i="16"/>
  <c r="G10" i="16"/>
  <c r="F10" i="16"/>
  <c r="E10" i="16"/>
  <c r="AF10" i="16" s="1"/>
  <c r="H11" i="16"/>
  <c r="J11" i="16"/>
  <c r="I11" i="16"/>
  <c r="G11" i="16"/>
  <c r="F11" i="16"/>
  <c r="E11" i="16"/>
  <c r="AE11" i="16" s="1"/>
  <c r="H12" i="16"/>
  <c r="I12" i="16"/>
  <c r="J12" i="16"/>
  <c r="G12" i="16"/>
  <c r="F12" i="16"/>
  <c r="E12" i="16"/>
  <c r="AF12" i="16" s="1"/>
  <c r="H13" i="16"/>
  <c r="J13" i="16"/>
  <c r="I13" i="16"/>
  <c r="G13" i="16"/>
  <c r="F13" i="16"/>
  <c r="E13" i="16"/>
  <c r="AA13" i="16" s="1"/>
  <c r="H14" i="16"/>
  <c r="I14" i="16"/>
  <c r="J14" i="16"/>
  <c r="G14" i="16"/>
  <c r="F14" i="16"/>
  <c r="E14" i="16"/>
  <c r="AB14" i="16" s="1"/>
  <c r="H15" i="16"/>
  <c r="J15" i="16"/>
  <c r="I15" i="16"/>
  <c r="G15" i="16"/>
  <c r="F15" i="16"/>
  <c r="E15" i="16"/>
  <c r="AB15" i="16" s="1"/>
  <c r="H16" i="16"/>
  <c r="I16" i="16"/>
  <c r="J16" i="16"/>
  <c r="H17" i="16"/>
  <c r="I17" i="16"/>
  <c r="J17" i="16"/>
  <c r="H18" i="16"/>
  <c r="I18" i="16"/>
  <c r="J18" i="16"/>
  <c r="E16" i="16"/>
  <c r="AF16" i="16" s="1"/>
  <c r="F16" i="16"/>
  <c r="G16" i="16"/>
  <c r="E17" i="16"/>
  <c r="F17" i="16"/>
  <c r="AA17" i="16" s="1"/>
  <c r="G17" i="16"/>
  <c r="E18" i="16"/>
  <c r="AE18" i="16" s="1"/>
  <c r="F18" i="16"/>
  <c r="G18" i="16"/>
  <c r="AD18" i="16" s="1"/>
  <c r="I5" i="15"/>
  <c r="AN16" i="15" s="1"/>
  <c r="F5" i="15"/>
  <c r="AK13" i="15" s="1"/>
  <c r="G5" i="15"/>
  <c r="AL10" i="15" s="1"/>
  <c r="H5" i="15"/>
  <c r="AM9" i="15" s="1"/>
  <c r="J5" i="15"/>
  <c r="AO10" i="15" s="1"/>
  <c r="K5" i="15"/>
  <c r="AP9" i="15" s="1"/>
  <c r="L5" i="15"/>
  <c r="M5" i="15"/>
  <c r="AR16" i="15" s="1"/>
  <c r="N5" i="15"/>
  <c r="S5" i="15"/>
  <c r="AX16" i="15" s="1"/>
  <c r="T5" i="15"/>
  <c r="U5" i="15"/>
  <c r="AZ16" i="15"/>
  <c r="W5" i="15"/>
  <c r="V4" i="16" s="1"/>
  <c r="BB16" i="15"/>
  <c r="X5" i="15"/>
  <c r="BC16" i="15"/>
  <c r="Y5" i="15"/>
  <c r="BD16" i="15"/>
  <c r="BE16" i="15"/>
  <c r="BF16" i="15"/>
  <c r="BG16" i="15"/>
  <c r="BH16" i="15"/>
  <c r="BI16" i="15"/>
  <c r="BJ16" i="15"/>
  <c r="BK16" i="15"/>
  <c r="BL16" i="15"/>
  <c r="BM16" i="15"/>
  <c r="BN16" i="15"/>
  <c r="R5" i="15"/>
  <c r="Q4" i="16" s="1"/>
  <c r="AX10" i="15"/>
  <c r="AZ10" i="15"/>
  <c r="AZ5" i="15" s="1"/>
  <c r="BB10" i="15"/>
  <c r="BC10" i="15"/>
  <c r="BD10" i="15"/>
  <c r="BE10" i="15"/>
  <c r="BF10" i="15"/>
  <c r="BG10" i="15"/>
  <c r="BH10" i="15"/>
  <c r="BI10" i="15"/>
  <c r="BJ10" i="15"/>
  <c r="BK10" i="15"/>
  <c r="BL10" i="15"/>
  <c r="BM10" i="15"/>
  <c r="BN10" i="15"/>
  <c r="AZ13" i="15"/>
  <c r="BA14" i="15"/>
  <c r="BA15" i="15"/>
  <c r="BA19" i="15"/>
  <c r="BA21" i="15"/>
  <c r="BA22" i="15"/>
  <c r="BA23" i="15"/>
  <c r="BA24" i="15"/>
  <c r="BA25" i="15"/>
  <c r="BA26" i="15"/>
  <c r="BA27" i="15"/>
  <c r="BA28" i="15"/>
  <c r="BA29" i="15"/>
  <c r="BA30" i="15"/>
  <c r="BA31" i="15"/>
  <c r="BA32" i="15"/>
  <c r="BA33" i="15"/>
  <c r="BA34" i="15"/>
  <c r="BA35" i="15"/>
  <c r="BA36" i="15"/>
  <c r="BB13" i="15"/>
  <c r="BC13" i="15"/>
  <c r="BD13" i="15"/>
  <c r="BE13" i="15"/>
  <c r="BF13" i="15"/>
  <c r="BG13" i="15"/>
  <c r="BH13" i="15"/>
  <c r="BI13" i="15"/>
  <c r="BJ13" i="15"/>
  <c r="BK13" i="15"/>
  <c r="BK9" i="15"/>
  <c r="BK11" i="15"/>
  <c r="BK14" i="15"/>
  <c r="BK17" i="15"/>
  <c r="BK12" i="15"/>
  <c r="BK15" i="15"/>
  <c r="BK18" i="15"/>
  <c r="BK19" i="15"/>
  <c r="BK20" i="15"/>
  <c r="BK21" i="15"/>
  <c r="BK22" i="15"/>
  <c r="BK23" i="15"/>
  <c r="BK24" i="15"/>
  <c r="BK25" i="15"/>
  <c r="BK26" i="15"/>
  <c r="BK27" i="15"/>
  <c r="BK28" i="15"/>
  <c r="BK29" i="15"/>
  <c r="BK30" i="15"/>
  <c r="BK31" i="15"/>
  <c r="BK32" i="15"/>
  <c r="BK33" i="15"/>
  <c r="BK34" i="15"/>
  <c r="BK35" i="15"/>
  <c r="BK36" i="15"/>
  <c r="BL13" i="15"/>
  <c r="BM13" i="15"/>
  <c r="BN13" i="15"/>
  <c r="AN11" i="15"/>
  <c r="AZ11" i="15"/>
  <c r="BB11" i="15"/>
  <c r="BC11" i="15"/>
  <c r="BD11" i="15"/>
  <c r="BE11" i="15"/>
  <c r="BF11" i="15"/>
  <c r="BG11" i="15"/>
  <c r="BH11" i="15"/>
  <c r="BH5" i="15" s="1"/>
  <c r="BI11" i="15"/>
  <c r="BJ11" i="15"/>
  <c r="BJ5" i="15" s="1"/>
  <c r="BL11" i="15"/>
  <c r="BM11" i="15"/>
  <c r="BN11" i="15"/>
  <c r="AS9" i="15"/>
  <c r="AZ9" i="15"/>
  <c r="BB9" i="15"/>
  <c r="BB5" i="15" s="1"/>
  <c r="BC9" i="15"/>
  <c r="BD9" i="15"/>
  <c r="BD14" i="15"/>
  <c r="BD17" i="15"/>
  <c r="BD12" i="15"/>
  <c r="BD15" i="15"/>
  <c r="BD18" i="15"/>
  <c r="BD19" i="15"/>
  <c r="BD20" i="15"/>
  <c r="BD21" i="15"/>
  <c r="BD22" i="15"/>
  <c r="BD23" i="15"/>
  <c r="BD24" i="15"/>
  <c r="BD25" i="15"/>
  <c r="BD26" i="15"/>
  <c r="BD27" i="15"/>
  <c r="BD28" i="15"/>
  <c r="BD29" i="15"/>
  <c r="BD30" i="15"/>
  <c r="BD31" i="15"/>
  <c r="BD32" i="15"/>
  <c r="BD33" i="15"/>
  <c r="BD34" i="15"/>
  <c r="BD35" i="15"/>
  <c r="BD36" i="15"/>
  <c r="BE9" i="15"/>
  <c r="BF9" i="15"/>
  <c r="BG9" i="15"/>
  <c r="BH9" i="15"/>
  <c r="BI9" i="15"/>
  <c r="BI5" i="15" s="1"/>
  <c r="BJ9" i="15"/>
  <c r="BL9" i="15"/>
  <c r="BL14" i="15"/>
  <c r="BL17" i="15"/>
  <c r="BL12" i="15"/>
  <c r="BL15" i="15"/>
  <c r="BL18" i="15"/>
  <c r="BL19" i="15"/>
  <c r="BL20" i="15"/>
  <c r="BL21" i="15"/>
  <c r="BL22" i="15"/>
  <c r="BL23" i="15"/>
  <c r="BL24" i="15"/>
  <c r="BL25" i="15"/>
  <c r="BL26" i="15"/>
  <c r="BL27" i="15"/>
  <c r="BL28" i="15"/>
  <c r="BL29" i="15"/>
  <c r="BL30" i="15"/>
  <c r="BL31" i="15"/>
  <c r="BL32" i="15"/>
  <c r="BL33" i="15"/>
  <c r="BL34" i="15"/>
  <c r="BL35" i="15"/>
  <c r="BL36" i="15"/>
  <c r="BM9" i="15"/>
  <c r="BN9" i="15"/>
  <c r="AO17" i="15"/>
  <c r="AW17" i="15"/>
  <c r="AZ17" i="15"/>
  <c r="BB17" i="15"/>
  <c r="BC17" i="15"/>
  <c r="BE17" i="15"/>
  <c r="BF17" i="15"/>
  <c r="BG17" i="15"/>
  <c r="BH17" i="15"/>
  <c r="BI17" i="15"/>
  <c r="BJ17" i="15"/>
  <c r="BM17" i="15"/>
  <c r="BN17" i="15"/>
  <c r="AT14" i="15"/>
  <c r="AU14" i="15"/>
  <c r="AV14" i="15"/>
  <c r="AZ14" i="15"/>
  <c r="BB14" i="15"/>
  <c r="BC14" i="15"/>
  <c r="BE14" i="15"/>
  <c r="BF14" i="15"/>
  <c r="BG14" i="15"/>
  <c r="BH14" i="15"/>
  <c r="BI14" i="15"/>
  <c r="BJ14" i="15"/>
  <c r="BM14" i="15"/>
  <c r="BN14" i="15"/>
  <c r="AN19" i="15"/>
  <c r="AO19" i="15"/>
  <c r="AZ19" i="15"/>
  <c r="AK19" i="15"/>
  <c r="AL19" i="15"/>
  <c r="AM19" i="15"/>
  <c r="AP19" i="15"/>
  <c r="AQ19" i="15"/>
  <c r="AR19" i="15"/>
  <c r="AS19" i="15"/>
  <c r="AT19" i="15"/>
  <c r="AU19" i="15"/>
  <c r="AV19" i="15"/>
  <c r="AW19" i="15"/>
  <c r="AX19" i="15"/>
  <c r="AY19" i="15"/>
  <c r="BB19" i="15"/>
  <c r="BC19" i="15"/>
  <c r="BE19" i="15"/>
  <c r="BF19" i="15"/>
  <c r="BG19" i="15"/>
  <c r="BH19" i="15"/>
  <c r="BI19" i="15"/>
  <c r="BJ19" i="15"/>
  <c r="BM19" i="15"/>
  <c r="BN19" i="15"/>
  <c r="AP15" i="15"/>
  <c r="AT15" i="15"/>
  <c r="AU15" i="15"/>
  <c r="AV15" i="15"/>
  <c r="AW15" i="15"/>
  <c r="AX15" i="15"/>
  <c r="AY15" i="15"/>
  <c r="AZ15" i="15"/>
  <c r="BB15" i="15"/>
  <c r="BC15" i="15"/>
  <c r="BE15" i="15"/>
  <c r="BF15" i="15"/>
  <c r="BG15" i="15"/>
  <c r="BH15" i="15"/>
  <c r="BI15" i="15"/>
  <c r="BJ15" i="15"/>
  <c r="BM15" i="15"/>
  <c r="BN15" i="15"/>
  <c r="AO18" i="15"/>
  <c r="AR18" i="15"/>
  <c r="AZ18" i="15"/>
  <c r="BB18" i="15"/>
  <c r="BC18" i="15"/>
  <c r="BE18" i="15"/>
  <c r="BF18" i="15"/>
  <c r="BG18" i="15"/>
  <c r="BH18" i="15"/>
  <c r="BI18" i="15"/>
  <c r="BJ18" i="15"/>
  <c r="BM18" i="15"/>
  <c r="BN18" i="15"/>
  <c r="AQ12" i="15"/>
  <c r="AS12" i="15"/>
  <c r="AY12" i="15"/>
  <c r="AZ12" i="15"/>
  <c r="BB12" i="15"/>
  <c r="BC12" i="15"/>
  <c r="BE12" i="15"/>
  <c r="BF12" i="15"/>
  <c r="BG12" i="15"/>
  <c r="BH12" i="15"/>
  <c r="BI12" i="15"/>
  <c r="BJ12" i="15"/>
  <c r="BM12" i="15"/>
  <c r="BN12" i="15"/>
  <c r="AN20" i="15"/>
  <c r="AK20" i="15"/>
  <c r="AL20" i="15"/>
  <c r="AM20" i="15"/>
  <c r="AO20" i="15"/>
  <c r="AP20" i="15"/>
  <c r="AQ20" i="15"/>
  <c r="AR20" i="15"/>
  <c r="AS20" i="15"/>
  <c r="AT20" i="15"/>
  <c r="AU20" i="15"/>
  <c r="AV20" i="15"/>
  <c r="AZ20" i="15"/>
  <c r="BB20" i="15"/>
  <c r="BC20" i="15"/>
  <c r="BE20" i="15"/>
  <c r="BF20" i="15"/>
  <c r="BG20" i="15"/>
  <c r="BH20" i="15"/>
  <c r="BI20" i="15"/>
  <c r="BJ20" i="15"/>
  <c r="BM20" i="15"/>
  <c r="BN20" i="15"/>
  <c r="AN21" i="15"/>
  <c r="AK21" i="15"/>
  <c r="AL21" i="15"/>
  <c r="AM21" i="15"/>
  <c r="AO21" i="15"/>
  <c r="AP21" i="15"/>
  <c r="AQ21" i="15"/>
  <c r="AR21" i="15"/>
  <c r="AS21" i="15"/>
  <c r="AT21" i="15"/>
  <c r="AU21" i="15"/>
  <c r="AV21" i="15"/>
  <c r="AW21" i="15"/>
  <c r="AX21" i="15"/>
  <c r="AY21" i="15"/>
  <c r="AZ21" i="15"/>
  <c r="BB21" i="15"/>
  <c r="BC21" i="15"/>
  <c r="BE21" i="15"/>
  <c r="BF21" i="15"/>
  <c r="BG21" i="15"/>
  <c r="BH21" i="15"/>
  <c r="BI21" i="15"/>
  <c r="BJ21" i="15"/>
  <c r="BM21" i="15"/>
  <c r="BN21" i="15"/>
  <c r="AN22" i="15"/>
  <c r="AK22" i="15"/>
  <c r="AL22" i="15"/>
  <c r="AM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B22" i="15"/>
  <c r="BC22" i="15"/>
  <c r="BE22" i="15"/>
  <c r="BF22" i="15"/>
  <c r="BG22" i="15"/>
  <c r="BH22" i="15"/>
  <c r="BI22" i="15"/>
  <c r="BJ22" i="15"/>
  <c r="BM22" i="15"/>
  <c r="BN22" i="15"/>
  <c r="AN23" i="15"/>
  <c r="AK23" i="15"/>
  <c r="AL23" i="15"/>
  <c r="AM23" i="15"/>
  <c r="AO23" i="15"/>
  <c r="AP23" i="15"/>
  <c r="AQ23" i="15"/>
  <c r="AR23" i="15"/>
  <c r="AS23" i="15"/>
  <c r="AT23" i="15"/>
  <c r="AU23" i="15"/>
  <c r="AV23" i="15"/>
  <c r="AW23" i="15"/>
  <c r="AX23" i="15"/>
  <c r="AY23" i="15"/>
  <c r="AZ23" i="15"/>
  <c r="BB23" i="15"/>
  <c r="BC23" i="15"/>
  <c r="BE23" i="15"/>
  <c r="BF23" i="15"/>
  <c r="BG23" i="15"/>
  <c r="BH23" i="15"/>
  <c r="BI23" i="15"/>
  <c r="BJ23" i="15"/>
  <c r="BM23" i="15"/>
  <c r="BN23" i="15"/>
  <c r="AN24" i="15"/>
  <c r="AK24" i="15"/>
  <c r="AL24" i="15"/>
  <c r="AM24" i="15"/>
  <c r="AO24" i="15"/>
  <c r="AP24" i="15"/>
  <c r="AQ24" i="15"/>
  <c r="AR24" i="15"/>
  <c r="AS24" i="15"/>
  <c r="AT24" i="15"/>
  <c r="AU24" i="15"/>
  <c r="AV24" i="15"/>
  <c r="AW24" i="15"/>
  <c r="AX24" i="15"/>
  <c r="AY24" i="15"/>
  <c r="AZ24" i="15"/>
  <c r="BB24" i="15"/>
  <c r="BC24" i="15"/>
  <c r="BE24" i="15"/>
  <c r="BF24" i="15"/>
  <c r="BG24" i="15"/>
  <c r="BH24" i="15"/>
  <c r="BI24" i="15"/>
  <c r="BJ24" i="15"/>
  <c r="BM24" i="15"/>
  <c r="BN24" i="15"/>
  <c r="AN25" i="15"/>
  <c r="AK25" i="15"/>
  <c r="AL25" i="15"/>
  <c r="AM25" i="15"/>
  <c r="AO25" i="15"/>
  <c r="AP25" i="15"/>
  <c r="AQ25" i="15"/>
  <c r="AR25" i="15"/>
  <c r="AS25" i="15"/>
  <c r="AT25" i="15"/>
  <c r="AU25" i="15"/>
  <c r="AV25" i="15"/>
  <c r="AW25" i="15"/>
  <c r="AX25" i="15"/>
  <c r="AY25" i="15"/>
  <c r="AZ25" i="15"/>
  <c r="BB25" i="15"/>
  <c r="BC25" i="15"/>
  <c r="BE25" i="15"/>
  <c r="BF25" i="15"/>
  <c r="BG25" i="15"/>
  <c r="BH25" i="15"/>
  <c r="BI25" i="15"/>
  <c r="BJ25" i="15"/>
  <c r="BM25" i="15"/>
  <c r="BN25" i="15"/>
  <c r="AN26" i="15"/>
  <c r="AK26" i="15"/>
  <c r="AL26" i="15"/>
  <c r="AM26" i="15"/>
  <c r="AO26" i="15"/>
  <c r="AP26" i="15"/>
  <c r="AQ26" i="15"/>
  <c r="AR26" i="15"/>
  <c r="AS26" i="15"/>
  <c r="AT26" i="15"/>
  <c r="AU26" i="15"/>
  <c r="AV26" i="15"/>
  <c r="AW26" i="15"/>
  <c r="AX26" i="15"/>
  <c r="AY26" i="15"/>
  <c r="AZ26" i="15"/>
  <c r="BB26" i="15"/>
  <c r="BC26" i="15"/>
  <c r="BE26" i="15"/>
  <c r="BF26" i="15"/>
  <c r="BG26" i="15"/>
  <c r="BH26" i="15"/>
  <c r="BI26" i="15"/>
  <c r="BJ26" i="15"/>
  <c r="BM26" i="15"/>
  <c r="BN26" i="15"/>
  <c r="AN27" i="15"/>
  <c r="AK27" i="15"/>
  <c r="AL27" i="15"/>
  <c r="AM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B27" i="15"/>
  <c r="BC27" i="15"/>
  <c r="BE27" i="15"/>
  <c r="BF27" i="15"/>
  <c r="BG27" i="15"/>
  <c r="BH27" i="15"/>
  <c r="BI27" i="15"/>
  <c r="BJ27" i="15"/>
  <c r="BM27" i="15"/>
  <c r="BN27" i="15"/>
  <c r="AN28" i="15"/>
  <c r="AK28" i="15"/>
  <c r="AL28" i="15"/>
  <c r="AM28" i="15"/>
  <c r="AO28" i="15"/>
  <c r="AP28" i="15"/>
  <c r="AQ28" i="15"/>
  <c r="AR28" i="15"/>
  <c r="AS28" i="15"/>
  <c r="AT28" i="15"/>
  <c r="AU28" i="15"/>
  <c r="AV28" i="15"/>
  <c r="AW28" i="15"/>
  <c r="AX28" i="15"/>
  <c r="AY28" i="15"/>
  <c r="AZ28" i="15"/>
  <c r="BB28" i="15"/>
  <c r="BC28" i="15"/>
  <c r="BE28" i="15"/>
  <c r="BF28" i="15"/>
  <c r="BG28" i="15"/>
  <c r="BH28" i="15"/>
  <c r="BI28" i="15"/>
  <c r="BJ28" i="15"/>
  <c r="BM28" i="15"/>
  <c r="BN28" i="15"/>
  <c r="AN29" i="15"/>
  <c r="AK29" i="15"/>
  <c r="AL29" i="15"/>
  <c r="AM29" i="15"/>
  <c r="AO29" i="15"/>
  <c r="AP29" i="15"/>
  <c r="AQ29" i="15"/>
  <c r="AR29" i="15"/>
  <c r="AS29" i="15"/>
  <c r="AT29" i="15"/>
  <c r="AU29" i="15"/>
  <c r="AV29" i="15"/>
  <c r="AW29" i="15"/>
  <c r="AX29" i="15"/>
  <c r="AY29" i="15"/>
  <c r="AZ29" i="15"/>
  <c r="BB29" i="15"/>
  <c r="BC29" i="15"/>
  <c r="BE29" i="15"/>
  <c r="BF29" i="15"/>
  <c r="BG29" i="15"/>
  <c r="BH29" i="15"/>
  <c r="BI29" i="15"/>
  <c r="BJ29" i="15"/>
  <c r="BM29" i="15"/>
  <c r="BN29" i="15"/>
  <c r="AN30" i="15"/>
  <c r="AK30" i="15"/>
  <c r="AL30" i="15"/>
  <c r="AM30" i="15"/>
  <c r="AO30" i="15"/>
  <c r="AP30" i="15"/>
  <c r="AQ30" i="15"/>
  <c r="AR30" i="15"/>
  <c r="AS30" i="15"/>
  <c r="AT30" i="15"/>
  <c r="AU30" i="15"/>
  <c r="AV30" i="15"/>
  <c r="AW30" i="15"/>
  <c r="AX30" i="15"/>
  <c r="AY30" i="15"/>
  <c r="AZ30" i="15"/>
  <c r="BB30" i="15"/>
  <c r="BC30" i="15"/>
  <c r="BE30" i="15"/>
  <c r="BF30" i="15"/>
  <c r="BG30" i="15"/>
  <c r="BH30" i="15"/>
  <c r="BI30" i="15"/>
  <c r="BJ30" i="15"/>
  <c r="BM30" i="15"/>
  <c r="BN30" i="15"/>
  <c r="AN31" i="15"/>
  <c r="AK31" i="15"/>
  <c r="AL31" i="15"/>
  <c r="AM31" i="15"/>
  <c r="AO31" i="15"/>
  <c r="AP31" i="15"/>
  <c r="AQ31" i="15"/>
  <c r="AR31" i="15"/>
  <c r="AS31" i="15"/>
  <c r="AT31" i="15"/>
  <c r="AU31" i="15"/>
  <c r="AV31" i="15"/>
  <c r="AW31" i="15"/>
  <c r="AX31" i="15"/>
  <c r="AY31" i="15"/>
  <c r="AZ31" i="15"/>
  <c r="BB31" i="15"/>
  <c r="BC31" i="15"/>
  <c r="BE31" i="15"/>
  <c r="BF31" i="15"/>
  <c r="BG31" i="15"/>
  <c r="BH31" i="15"/>
  <c r="BI31" i="15"/>
  <c r="BJ31" i="15"/>
  <c r="BM31" i="15"/>
  <c r="BN31" i="15"/>
  <c r="AN32" i="15"/>
  <c r="AK32" i="15"/>
  <c r="AL32" i="15"/>
  <c r="AM32" i="15"/>
  <c r="AO32" i="15"/>
  <c r="AP32" i="15"/>
  <c r="AQ32" i="15"/>
  <c r="AR32" i="15"/>
  <c r="AS32" i="15"/>
  <c r="AT32" i="15"/>
  <c r="AU32" i="15"/>
  <c r="AV32" i="15"/>
  <c r="AW32" i="15"/>
  <c r="AX32" i="15"/>
  <c r="AY32" i="15"/>
  <c r="AZ32" i="15"/>
  <c r="BB32" i="15"/>
  <c r="BC32" i="15"/>
  <c r="BE32" i="15"/>
  <c r="BF32" i="15"/>
  <c r="BG32" i="15"/>
  <c r="BH32" i="15"/>
  <c r="BI32" i="15"/>
  <c r="BJ32" i="15"/>
  <c r="BM32" i="15"/>
  <c r="BN32" i="15"/>
  <c r="AN33" i="15"/>
  <c r="AK33" i="15"/>
  <c r="AL33" i="15"/>
  <c r="AM33" i="15"/>
  <c r="AO33" i="15"/>
  <c r="AP33" i="15"/>
  <c r="AQ33" i="15"/>
  <c r="AR33" i="15"/>
  <c r="AS33" i="15"/>
  <c r="AT33" i="15"/>
  <c r="AU33" i="15"/>
  <c r="AV33" i="15"/>
  <c r="AW33" i="15"/>
  <c r="AX33" i="15"/>
  <c r="AY33" i="15"/>
  <c r="AZ33" i="15"/>
  <c r="BB33" i="15"/>
  <c r="BC33" i="15"/>
  <c r="BE33" i="15"/>
  <c r="BF33" i="15"/>
  <c r="BG33" i="15"/>
  <c r="BH33" i="15"/>
  <c r="BI33" i="15"/>
  <c r="BJ33" i="15"/>
  <c r="BM33" i="15"/>
  <c r="BN33" i="15"/>
  <c r="AN34" i="15"/>
  <c r="AK34" i="15"/>
  <c r="AL34" i="15"/>
  <c r="AM34" i="15"/>
  <c r="AO34" i="15"/>
  <c r="AP34" i="15"/>
  <c r="AQ34" i="15"/>
  <c r="AR34" i="15"/>
  <c r="AS34" i="15"/>
  <c r="AT34" i="15"/>
  <c r="AU34" i="15"/>
  <c r="AV34" i="15"/>
  <c r="AW34" i="15"/>
  <c r="AX34" i="15"/>
  <c r="AY34" i="15"/>
  <c r="AZ34" i="15"/>
  <c r="BB34" i="15"/>
  <c r="BC34" i="15"/>
  <c r="BE34" i="15"/>
  <c r="BF34" i="15"/>
  <c r="BG34" i="15"/>
  <c r="BH34" i="15"/>
  <c r="BI34" i="15"/>
  <c r="BJ34" i="15"/>
  <c r="BM34" i="15"/>
  <c r="BN34" i="15"/>
  <c r="AN35" i="15"/>
  <c r="AK35" i="15"/>
  <c r="AL35" i="15"/>
  <c r="AM35" i="15"/>
  <c r="AO35" i="15"/>
  <c r="AP35" i="15"/>
  <c r="AQ35" i="15"/>
  <c r="AR35" i="15"/>
  <c r="AS35" i="15"/>
  <c r="AT35" i="15"/>
  <c r="AU35" i="15"/>
  <c r="AV35" i="15"/>
  <c r="AW35" i="15"/>
  <c r="AX35" i="15"/>
  <c r="AY35" i="15"/>
  <c r="AZ35" i="15"/>
  <c r="BB35" i="15"/>
  <c r="BC35" i="15"/>
  <c r="BE35" i="15"/>
  <c r="BF35" i="15"/>
  <c r="BG35" i="15"/>
  <c r="BH35" i="15"/>
  <c r="BI35" i="15"/>
  <c r="BJ35" i="15"/>
  <c r="BM35" i="15"/>
  <c r="BN35" i="15"/>
  <c r="AN36" i="15"/>
  <c r="AK36" i="15"/>
  <c r="AL36" i="15"/>
  <c r="AM36" i="15"/>
  <c r="AO36" i="15"/>
  <c r="AP36" i="15"/>
  <c r="AQ36" i="15"/>
  <c r="AR36" i="15"/>
  <c r="AS36" i="15"/>
  <c r="AT36" i="15"/>
  <c r="AU36" i="15"/>
  <c r="AV36" i="15"/>
  <c r="AW36" i="15"/>
  <c r="AX36" i="15"/>
  <c r="AY36" i="15"/>
  <c r="AZ36" i="15"/>
  <c r="BB36" i="15"/>
  <c r="BC36" i="15"/>
  <c r="BE36" i="15"/>
  <c r="BF36" i="15"/>
  <c r="BG36" i="15"/>
  <c r="BH36" i="15"/>
  <c r="BI36" i="15"/>
  <c r="BJ36" i="15"/>
  <c r="BM36" i="15"/>
  <c r="BN36" i="15"/>
  <c r="B16" i="16"/>
  <c r="C16" i="16"/>
  <c r="B17" i="16"/>
  <c r="C17" i="16"/>
  <c r="B18" i="16"/>
  <c r="C18" i="16"/>
  <c r="A4" i="17"/>
  <c r="F5" i="14"/>
  <c r="AK12" i="14" s="1"/>
  <c r="G5" i="14"/>
  <c r="AL10" i="14" s="1"/>
  <c r="H5" i="14"/>
  <c r="AM11" i="14" s="1"/>
  <c r="I5" i="14"/>
  <c r="AN12" i="14" s="1"/>
  <c r="J5" i="14"/>
  <c r="I4" i="17" s="1"/>
  <c r="L5" i="14"/>
  <c r="M5" i="14"/>
  <c r="N5" i="14"/>
  <c r="O5" i="14"/>
  <c r="P5" i="14"/>
  <c r="Q5" i="14"/>
  <c r="R5" i="14"/>
  <c r="S5" i="14"/>
  <c r="T5" i="14"/>
  <c r="U5" i="14"/>
  <c r="V5" i="14"/>
  <c r="W5" i="14"/>
  <c r="V4" i="17" s="1"/>
  <c r="X5" i="14"/>
  <c r="W4" i="17" s="1"/>
  <c r="Y5" i="14"/>
  <c r="Z5" i="14"/>
  <c r="BD10" i="14"/>
  <c r="BE10" i="14"/>
  <c r="AO10" i="14"/>
  <c r="AW10" i="14"/>
  <c r="AZ10" i="14"/>
  <c r="BC10" i="14"/>
  <c r="BF10" i="14"/>
  <c r="BG10" i="14"/>
  <c r="BH10" i="14"/>
  <c r="BH9" i="14"/>
  <c r="BH11" i="14"/>
  <c r="BH12" i="14"/>
  <c r="BH13" i="14"/>
  <c r="BH14" i="14"/>
  <c r="BH15" i="14"/>
  <c r="BH16" i="14"/>
  <c r="BH17" i="14"/>
  <c r="BH18" i="14"/>
  <c r="BH19" i="14"/>
  <c r="BH20" i="14"/>
  <c r="BH21" i="14"/>
  <c r="BH22" i="14"/>
  <c r="BH23" i="14"/>
  <c r="BH24" i="14"/>
  <c r="BH25" i="14"/>
  <c r="BH26" i="14"/>
  <c r="BH27" i="14"/>
  <c r="BH28" i="14"/>
  <c r="BH29" i="14"/>
  <c r="BH30" i="14"/>
  <c r="BH31" i="14"/>
  <c r="BH32" i="14"/>
  <c r="BH33" i="14"/>
  <c r="BH34" i="14"/>
  <c r="BH35" i="14"/>
  <c r="BH36" i="14"/>
  <c r="BI10" i="14"/>
  <c r="BJ10" i="14"/>
  <c r="BK10" i="14"/>
  <c r="BL10" i="14"/>
  <c r="BL9" i="14"/>
  <c r="BL11" i="14"/>
  <c r="BL12" i="14"/>
  <c r="BL13" i="14"/>
  <c r="BL14" i="14"/>
  <c r="BL15" i="14"/>
  <c r="BL16" i="14"/>
  <c r="BL17" i="14"/>
  <c r="BL18" i="14"/>
  <c r="BL19" i="14"/>
  <c r="BL20" i="14"/>
  <c r="BL21" i="14"/>
  <c r="BL22" i="14"/>
  <c r="BL23" i="14"/>
  <c r="BL24" i="14"/>
  <c r="BL25" i="14"/>
  <c r="BL26" i="14"/>
  <c r="BL27" i="14"/>
  <c r="BL28" i="14"/>
  <c r="BL29" i="14"/>
  <c r="BL30" i="14"/>
  <c r="BL31" i="14"/>
  <c r="BL32" i="14"/>
  <c r="BL33" i="14"/>
  <c r="BL34" i="14"/>
  <c r="BL35" i="14"/>
  <c r="BL36" i="14"/>
  <c r="BM10" i="14"/>
  <c r="BN10" i="14"/>
  <c r="BD9" i="14"/>
  <c r="BD5" i="14" s="1"/>
  <c r="BE9" i="14"/>
  <c r="AQ9" i="14"/>
  <c r="AX9" i="14"/>
  <c r="AY11" i="14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Y35" i="14"/>
  <c r="AY36" i="14"/>
  <c r="BA9" i="14"/>
  <c r="BB9" i="14"/>
  <c r="BC9" i="14"/>
  <c r="BF9" i="14"/>
  <c r="BG9" i="14"/>
  <c r="BI9" i="14"/>
  <c r="BJ9" i="14"/>
  <c r="BK9" i="14"/>
  <c r="BM9" i="14"/>
  <c r="BN9" i="14"/>
  <c r="BD12" i="14"/>
  <c r="BE12" i="14"/>
  <c r="AW12" i="14"/>
  <c r="BB12" i="14"/>
  <c r="BC12" i="14"/>
  <c r="BF12" i="14"/>
  <c r="BG12" i="14"/>
  <c r="BI12" i="14"/>
  <c r="BJ12" i="14"/>
  <c r="BK12" i="14"/>
  <c r="BM12" i="14"/>
  <c r="BN12" i="14"/>
  <c r="BD11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D28" i="14"/>
  <c r="BD29" i="14"/>
  <c r="BD30" i="14"/>
  <c r="BD31" i="14"/>
  <c r="BD32" i="14"/>
  <c r="BD33" i="14"/>
  <c r="BD34" i="14"/>
  <c r="BD35" i="14"/>
  <c r="BD36" i="14"/>
  <c r="BE11" i="14"/>
  <c r="AK11" i="14"/>
  <c r="AW11" i="14"/>
  <c r="AZ11" i="14"/>
  <c r="BB11" i="14"/>
  <c r="BC11" i="14"/>
  <c r="BF11" i="14"/>
  <c r="BG11" i="14"/>
  <c r="BI11" i="14"/>
  <c r="BJ11" i="14"/>
  <c r="BK11" i="14"/>
  <c r="BM11" i="14"/>
  <c r="BN11" i="14"/>
  <c r="BE14" i="14"/>
  <c r="AU14" i="14"/>
  <c r="AW14" i="14"/>
  <c r="AX14" i="14"/>
  <c r="BA14" i="14"/>
  <c r="BB14" i="14"/>
  <c r="BC14" i="14"/>
  <c r="BF14" i="14"/>
  <c r="BG14" i="14"/>
  <c r="BI14" i="14"/>
  <c r="BJ14" i="14"/>
  <c r="BK14" i="14"/>
  <c r="BM14" i="14"/>
  <c r="BN14" i="14"/>
  <c r="BE13" i="14"/>
  <c r="AT13" i="14"/>
  <c r="AU13" i="14"/>
  <c r="AV13" i="14"/>
  <c r="AW13" i="14"/>
  <c r="AZ13" i="14"/>
  <c r="BA13" i="14"/>
  <c r="BB13" i="14"/>
  <c r="BC13" i="14"/>
  <c r="BF13" i="14"/>
  <c r="BG13" i="14"/>
  <c r="BI13" i="14"/>
  <c r="BJ13" i="14"/>
  <c r="BK13" i="14"/>
  <c r="BM13" i="14"/>
  <c r="BN13" i="14"/>
  <c r="BE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Z17" i="14"/>
  <c r="BA17" i="14"/>
  <c r="BB17" i="14"/>
  <c r="BC17" i="14"/>
  <c r="BF17" i="14"/>
  <c r="BG17" i="14"/>
  <c r="BI17" i="14"/>
  <c r="BJ17" i="14"/>
  <c r="BK17" i="14"/>
  <c r="BM17" i="14"/>
  <c r="BN17" i="14"/>
  <c r="BE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Z18" i="14"/>
  <c r="BA18" i="14"/>
  <c r="BB18" i="14"/>
  <c r="BC18" i="14"/>
  <c r="BF18" i="14"/>
  <c r="BG18" i="14"/>
  <c r="BI18" i="14"/>
  <c r="BJ18" i="14"/>
  <c r="BK18" i="14"/>
  <c r="BM18" i="14"/>
  <c r="BN18" i="14"/>
  <c r="BE15" i="14"/>
  <c r="AN15" i="14"/>
  <c r="AQ15" i="14"/>
  <c r="AR15" i="14"/>
  <c r="AS15" i="14"/>
  <c r="AU15" i="14"/>
  <c r="AW15" i="14"/>
  <c r="AZ15" i="14"/>
  <c r="BB15" i="14"/>
  <c r="BC15" i="14"/>
  <c r="BF15" i="14"/>
  <c r="BG15" i="14"/>
  <c r="BI15" i="14"/>
  <c r="BJ15" i="14"/>
  <c r="BK15" i="14"/>
  <c r="BM15" i="14"/>
  <c r="BN15" i="14"/>
  <c r="BE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Z16" i="14"/>
  <c r="BA16" i="14"/>
  <c r="BB16" i="14"/>
  <c r="BC16" i="14"/>
  <c r="BF16" i="14"/>
  <c r="BG16" i="14"/>
  <c r="BI16" i="14"/>
  <c r="BJ16" i="14"/>
  <c r="BK16" i="14"/>
  <c r="BM16" i="14"/>
  <c r="BN16" i="14"/>
  <c r="BE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Z19" i="14"/>
  <c r="BA19" i="14"/>
  <c r="BB19" i="14"/>
  <c r="BC19" i="14"/>
  <c r="BF19" i="14"/>
  <c r="BG19" i="14"/>
  <c r="BI19" i="14"/>
  <c r="BJ19" i="14"/>
  <c r="BK19" i="14"/>
  <c r="BM19" i="14"/>
  <c r="BN19" i="14"/>
  <c r="BE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Z20" i="14"/>
  <c r="BA20" i="14"/>
  <c r="BB20" i="14"/>
  <c r="BC20" i="14"/>
  <c r="BF20" i="14"/>
  <c r="BG20" i="14"/>
  <c r="BI20" i="14"/>
  <c r="BJ20" i="14"/>
  <c r="BJ5" i="14" s="1"/>
  <c r="BK20" i="14"/>
  <c r="BM20" i="14"/>
  <c r="BN20" i="14"/>
  <c r="BE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Z21" i="14"/>
  <c r="BA21" i="14"/>
  <c r="BB21" i="14"/>
  <c r="BC21" i="14"/>
  <c r="BF21" i="14"/>
  <c r="BG21" i="14"/>
  <c r="BI21" i="14"/>
  <c r="BJ21" i="14"/>
  <c r="BK21" i="14"/>
  <c r="BM21" i="14"/>
  <c r="BN21" i="14"/>
  <c r="BE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Z22" i="14"/>
  <c r="BA22" i="14"/>
  <c r="BB22" i="14"/>
  <c r="BC22" i="14"/>
  <c r="BF22" i="14"/>
  <c r="BG22" i="14"/>
  <c r="BI22" i="14"/>
  <c r="BJ22" i="14"/>
  <c r="BK22" i="14"/>
  <c r="BM22" i="14"/>
  <c r="BN22" i="14"/>
  <c r="BE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Z23" i="14"/>
  <c r="BA23" i="14"/>
  <c r="BB23" i="14"/>
  <c r="BC23" i="14"/>
  <c r="BF23" i="14"/>
  <c r="BG23" i="14"/>
  <c r="BI23" i="14"/>
  <c r="BJ23" i="14"/>
  <c r="BK23" i="14"/>
  <c r="BM23" i="14"/>
  <c r="BN23" i="14"/>
  <c r="BE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Z24" i="14"/>
  <c r="BA24" i="14"/>
  <c r="BB24" i="14"/>
  <c r="BC24" i="14"/>
  <c r="BF24" i="14"/>
  <c r="BG24" i="14"/>
  <c r="BI24" i="14"/>
  <c r="BJ24" i="14"/>
  <c r="BK24" i="14"/>
  <c r="BM24" i="14"/>
  <c r="BN24" i="14"/>
  <c r="BE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Z25" i="14"/>
  <c r="BA25" i="14"/>
  <c r="BB25" i="14"/>
  <c r="BC25" i="14"/>
  <c r="BF25" i="14"/>
  <c r="BG25" i="14"/>
  <c r="BI25" i="14"/>
  <c r="BJ25" i="14"/>
  <c r="BK25" i="14"/>
  <c r="BM25" i="14"/>
  <c r="BN25" i="14"/>
  <c r="BE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Z26" i="14"/>
  <c r="BA26" i="14"/>
  <c r="BB26" i="14"/>
  <c r="BC26" i="14"/>
  <c r="BF26" i="14"/>
  <c r="BG26" i="14"/>
  <c r="BI26" i="14"/>
  <c r="BJ26" i="14"/>
  <c r="BK26" i="14"/>
  <c r="BM26" i="14"/>
  <c r="BN26" i="14"/>
  <c r="BE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Z27" i="14"/>
  <c r="BA27" i="14"/>
  <c r="BB27" i="14"/>
  <c r="BC27" i="14"/>
  <c r="BF27" i="14"/>
  <c r="BG27" i="14"/>
  <c r="BI27" i="14"/>
  <c r="BJ27" i="14"/>
  <c r="BK27" i="14"/>
  <c r="BM27" i="14"/>
  <c r="BN27" i="14"/>
  <c r="BE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Z28" i="14"/>
  <c r="BA28" i="14"/>
  <c r="BB28" i="14"/>
  <c r="BC28" i="14"/>
  <c r="BF28" i="14"/>
  <c r="BG28" i="14"/>
  <c r="BI28" i="14"/>
  <c r="BJ28" i="14"/>
  <c r="BK28" i="14"/>
  <c r="BM28" i="14"/>
  <c r="BN28" i="14"/>
  <c r="BE29" i="14"/>
  <c r="AK29" i="14"/>
  <c r="AL29" i="14"/>
  <c r="AM29" i="14"/>
  <c r="AN29" i="14"/>
  <c r="AO29" i="14"/>
  <c r="AP29" i="14"/>
  <c r="AQ29" i="14"/>
  <c r="AR29" i="14"/>
  <c r="AS29" i="14"/>
  <c r="AT29" i="14"/>
  <c r="AU29" i="14"/>
  <c r="AV29" i="14"/>
  <c r="AW29" i="14"/>
  <c r="AX29" i="14"/>
  <c r="AZ29" i="14"/>
  <c r="BA29" i="14"/>
  <c r="BB29" i="14"/>
  <c r="BC29" i="14"/>
  <c r="BF29" i="14"/>
  <c r="BG29" i="14"/>
  <c r="BI29" i="14"/>
  <c r="BJ29" i="14"/>
  <c r="BK29" i="14"/>
  <c r="BM29" i="14"/>
  <c r="BN29" i="14"/>
  <c r="BE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Z30" i="14"/>
  <c r="BA30" i="14"/>
  <c r="BB30" i="14"/>
  <c r="BC30" i="14"/>
  <c r="BF30" i="14"/>
  <c r="BG30" i="14"/>
  <c r="BI30" i="14"/>
  <c r="BJ30" i="14"/>
  <c r="BK30" i="14"/>
  <c r="BM30" i="14"/>
  <c r="BN30" i="14"/>
  <c r="BE31" i="14"/>
  <c r="AK31" i="14"/>
  <c r="AL31" i="14"/>
  <c r="AM31" i="14"/>
  <c r="AN31" i="14"/>
  <c r="AO31" i="14"/>
  <c r="AP31" i="14"/>
  <c r="AQ31" i="14"/>
  <c r="AR31" i="14"/>
  <c r="AS31" i="14"/>
  <c r="AT31" i="14"/>
  <c r="AU31" i="14"/>
  <c r="AV31" i="14"/>
  <c r="AW31" i="14"/>
  <c r="AX31" i="14"/>
  <c r="AZ31" i="14"/>
  <c r="BA31" i="14"/>
  <c r="BB31" i="14"/>
  <c r="BC31" i="14"/>
  <c r="BF31" i="14"/>
  <c r="BG31" i="14"/>
  <c r="BI31" i="14"/>
  <c r="BJ31" i="14"/>
  <c r="BK31" i="14"/>
  <c r="BM31" i="14"/>
  <c r="BN31" i="14"/>
  <c r="BE32" i="14"/>
  <c r="AK32" i="14"/>
  <c r="AL32" i="14"/>
  <c r="AM32" i="14"/>
  <c r="AN32" i="14"/>
  <c r="AO32" i="14"/>
  <c r="AP32" i="14"/>
  <c r="AQ32" i="14"/>
  <c r="AR32" i="14"/>
  <c r="AS32" i="14"/>
  <c r="AT32" i="14"/>
  <c r="AU32" i="14"/>
  <c r="AV32" i="14"/>
  <c r="AW32" i="14"/>
  <c r="AX32" i="14"/>
  <c r="AZ32" i="14"/>
  <c r="BA32" i="14"/>
  <c r="BB32" i="14"/>
  <c r="BC32" i="14"/>
  <c r="BF32" i="14"/>
  <c r="BG32" i="14"/>
  <c r="BI32" i="14"/>
  <c r="BJ32" i="14"/>
  <c r="BK32" i="14"/>
  <c r="BM32" i="14"/>
  <c r="BN32" i="14"/>
  <c r="BE33" i="14"/>
  <c r="AK33" i="14"/>
  <c r="AL33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Z33" i="14"/>
  <c r="BA33" i="14"/>
  <c r="BB33" i="14"/>
  <c r="BC33" i="14"/>
  <c r="BF33" i="14"/>
  <c r="BG33" i="14"/>
  <c r="BI33" i="14"/>
  <c r="BJ33" i="14"/>
  <c r="BK33" i="14"/>
  <c r="BM33" i="14"/>
  <c r="BN33" i="14"/>
  <c r="BE34" i="14"/>
  <c r="AK34" i="14"/>
  <c r="AL34" i="14"/>
  <c r="AM34" i="14"/>
  <c r="AN34" i="14"/>
  <c r="AO34" i="14"/>
  <c r="AP34" i="14"/>
  <c r="AQ34" i="14"/>
  <c r="AR34" i="14"/>
  <c r="AS34" i="14"/>
  <c r="AT34" i="14"/>
  <c r="AU34" i="14"/>
  <c r="AV34" i="14"/>
  <c r="AW34" i="14"/>
  <c r="AX34" i="14"/>
  <c r="AZ34" i="14"/>
  <c r="BA34" i="14"/>
  <c r="BB34" i="14"/>
  <c r="BC34" i="14"/>
  <c r="BF34" i="14"/>
  <c r="BG34" i="14"/>
  <c r="BI34" i="14"/>
  <c r="BJ34" i="14"/>
  <c r="BK34" i="14"/>
  <c r="BM34" i="14"/>
  <c r="BN34" i="14"/>
  <c r="BE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Z35" i="14"/>
  <c r="BA35" i="14"/>
  <c r="BB35" i="14"/>
  <c r="BC35" i="14"/>
  <c r="BF35" i="14"/>
  <c r="BG35" i="14"/>
  <c r="BI35" i="14"/>
  <c r="BJ35" i="14"/>
  <c r="BK35" i="14"/>
  <c r="BM35" i="14"/>
  <c r="BN35" i="14"/>
  <c r="BE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Z36" i="14"/>
  <c r="BA36" i="14"/>
  <c r="BB36" i="14"/>
  <c r="BC36" i="14"/>
  <c r="BF36" i="14"/>
  <c r="BG36" i="14"/>
  <c r="BI36" i="14"/>
  <c r="BJ36" i="14"/>
  <c r="BK36" i="14"/>
  <c r="BM36" i="14"/>
  <c r="BN36" i="14"/>
  <c r="B8" i="17"/>
  <c r="C8" i="17"/>
  <c r="E8" i="17"/>
  <c r="AB8" i="17" s="1"/>
  <c r="F8" i="17"/>
  <c r="G8" i="17"/>
  <c r="B9" i="17"/>
  <c r="C9" i="17"/>
  <c r="E9" i="17"/>
  <c r="F9" i="17"/>
  <c r="AH9" i="17" s="1"/>
  <c r="G9" i="17"/>
  <c r="B10" i="17"/>
  <c r="C10" i="17"/>
  <c r="E10" i="17"/>
  <c r="AE10" i="17" s="1"/>
  <c r="F10" i="17"/>
  <c r="G10" i="17"/>
  <c r="B11" i="17"/>
  <c r="C11" i="17"/>
  <c r="E11" i="17"/>
  <c r="F11" i="17"/>
  <c r="G11" i="17"/>
  <c r="B12" i="17"/>
  <c r="C12" i="17"/>
  <c r="E12" i="17"/>
  <c r="AG12" i="17" s="1"/>
  <c r="F12" i="17"/>
  <c r="G12" i="17"/>
  <c r="AC15" i="17"/>
  <c r="AH16" i="17"/>
  <c r="AG17" i="17"/>
  <c r="AI18" i="17"/>
  <c r="AA18" i="17"/>
  <c r="AA19" i="17"/>
  <c r="AB19" i="17"/>
  <c r="AC19" i="17"/>
  <c r="AD19" i="17"/>
  <c r="AE19" i="17"/>
  <c r="AF19" i="17"/>
  <c r="AG19" i="17"/>
  <c r="AH19" i="17"/>
  <c r="AI19" i="17"/>
  <c r="AJ19" i="17"/>
  <c r="AA20" i="17"/>
  <c r="AB20" i="17"/>
  <c r="AC20" i="17"/>
  <c r="AD20" i="17"/>
  <c r="AE20" i="17"/>
  <c r="AF20" i="17"/>
  <c r="AG20" i="17"/>
  <c r="AH20" i="17"/>
  <c r="AI20" i="17"/>
  <c r="AJ20" i="17"/>
  <c r="AA21" i="17"/>
  <c r="AB21" i="17"/>
  <c r="AC21" i="17"/>
  <c r="AD21" i="17"/>
  <c r="AE21" i="17"/>
  <c r="AF21" i="17"/>
  <c r="AG21" i="17"/>
  <c r="AH21" i="17"/>
  <c r="AI21" i="17"/>
  <c r="AJ21" i="17"/>
  <c r="AA22" i="17"/>
  <c r="AB22" i="17"/>
  <c r="AC22" i="17"/>
  <c r="AD22" i="17"/>
  <c r="AE22" i="17"/>
  <c r="AF22" i="17"/>
  <c r="AG22" i="17"/>
  <c r="AH22" i="17"/>
  <c r="AI22" i="17"/>
  <c r="AJ22" i="17"/>
  <c r="AA23" i="17"/>
  <c r="AB23" i="17"/>
  <c r="AC23" i="17"/>
  <c r="AD23" i="17"/>
  <c r="AE23" i="17"/>
  <c r="AF23" i="17"/>
  <c r="AG23" i="17"/>
  <c r="AH23" i="17"/>
  <c r="AI23" i="17"/>
  <c r="AJ23" i="17"/>
  <c r="AA24" i="17"/>
  <c r="AB24" i="17"/>
  <c r="AC24" i="17"/>
  <c r="AD24" i="17"/>
  <c r="AE24" i="17"/>
  <c r="AF24" i="17"/>
  <c r="AG24" i="17"/>
  <c r="AH24" i="17"/>
  <c r="AI24" i="17"/>
  <c r="AJ24" i="17"/>
  <c r="AA25" i="17"/>
  <c r="AB25" i="17"/>
  <c r="AC25" i="17"/>
  <c r="AD25" i="17"/>
  <c r="AE25" i="17"/>
  <c r="AF25" i="17"/>
  <c r="AG25" i="17"/>
  <c r="AH25" i="17"/>
  <c r="AI25" i="17"/>
  <c r="AJ25" i="17"/>
  <c r="AA26" i="17"/>
  <c r="AB26" i="17"/>
  <c r="AC26" i="17"/>
  <c r="AD26" i="17"/>
  <c r="AE26" i="17"/>
  <c r="AF26" i="17"/>
  <c r="AG26" i="17"/>
  <c r="AH26" i="17"/>
  <c r="AI26" i="17"/>
  <c r="AJ26" i="17"/>
  <c r="AA27" i="17"/>
  <c r="AB27" i="17"/>
  <c r="AC27" i="17"/>
  <c r="AD27" i="17"/>
  <c r="AE27" i="17"/>
  <c r="AF27" i="17"/>
  <c r="AG27" i="17"/>
  <c r="AH27" i="17"/>
  <c r="AI27" i="17"/>
  <c r="AJ27" i="17"/>
  <c r="AA28" i="17"/>
  <c r="AB28" i="17"/>
  <c r="AC28" i="17"/>
  <c r="AD28" i="17"/>
  <c r="AE28" i="17"/>
  <c r="AF28" i="17"/>
  <c r="AG28" i="17"/>
  <c r="AH28" i="17"/>
  <c r="AI28" i="17"/>
  <c r="AJ28" i="17"/>
  <c r="AA29" i="17"/>
  <c r="AB29" i="17"/>
  <c r="AC29" i="17"/>
  <c r="AD29" i="17"/>
  <c r="AE29" i="17"/>
  <c r="AF29" i="17"/>
  <c r="AG29" i="17"/>
  <c r="AH29" i="17"/>
  <c r="AI29" i="17"/>
  <c r="AJ29" i="17"/>
  <c r="AA30" i="17"/>
  <c r="AB30" i="17"/>
  <c r="AC30" i="17"/>
  <c r="AD30" i="17"/>
  <c r="AE30" i="17"/>
  <c r="AF30" i="17"/>
  <c r="AG30" i="17"/>
  <c r="AH30" i="17"/>
  <c r="AI30" i="17"/>
  <c r="AJ30" i="17"/>
  <c r="AA31" i="17"/>
  <c r="AB31" i="17"/>
  <c r="AC31" i="17"/>
  <c r="AD31" i="17"/>
  <c r="AE31" i="17"/>
  <c r="AF31" i="17"/>
  <c r="AG31" i="17"/>
  <c r="AH31" i="17"/>
  <c r="AI31" i="17"/>
  <c r="AJ31" i="17"/>
  <c r="AA32" i="17"/>
  <c r="AB32" i="17"/>
  <c r="AC32" i="17"/>
  <c r="AD32" i="17"/>
  <c r="AE32" i="17"/>
  <c r="AF32" i="17"/>
  <c r="AG32" i="17"/>
  <c r="AH32" i="17"/>
  <c r="AI32" i="17"/>
  <c r="AJ32" i="17"/>
  <c r="AA33" i="17"/>
  <c r="AB33" i="17"/>
  <c r="AC33" i="17"/>
  <c r="AD33" i="17"/>
  <c r="AE33" i="17"/>
  <c r="AF33" i="17"/>
  <c r="AG33" i="17"/>
  <c r="AH33" i="17"/>
  <c r="AI33" i="17"/>
  <c r="AJ33" i="17"/>
  <c r="AA34" i="17"/>
  <c r="AB34" i="17"/>
  <c r="AC34" i="17"/>
  <c r="AD34" i="17"/>
  <c r="AE34" i="17"/>
  <c r="AF34" i="17"/>
  <c r="AG34" i="17"/>
  <c r="AH34" i="17"/>
  <c r="AI34" i="17"/>
  <c r="AJ34" i="17"/>
  <c r="AA35" i="17"/>
  <c r="AB35" i="17"/>
  <c r="AC35" i="17"/>
  <c r="AD35" i="17"/>
  <c r="AE35" i="17"/>
  <c r="AF35" i="17"/>
  <c r="AG35" i="17"/>
  <c r="AH35" i="17"/>
  <c r="AI35" i="17"/>
  <c r="AJ35" i="17"/>
  <c r="AA5" i="14"/>
  <c r="AB5" i="14"/>
  <c r="AC5" i="14"/>
  <c r="AD5" i="14"/>
  <c r="AE5" i="14"/>
  <c r="AF5" i="14"/>
  <c r="AG5" i="14"/>
  <c r="AH5" i="14"/>
  <c r="AI5" i="14"/>
  <c r="CO10" i="14"/>
  <c r="DU10" i="14"/>
  <c r="CO9" i="14"/>
  <c r="DU9" i="14"/>
  <c r="CO12" i="14"/>
  <c r="DU12" i="14"/>
  <c r="CO11" i="14"/>
  <c r="DU11" i="14"/>
  <c r="CO14" i="14"/>
  <c r="DU14" i="14"/>
  <c r="CO13" i="14"/>
  <c r="DU13" i="14"/>
  <c r="BZ17" i="14"/>
  <c r="CA17" i="14"/>
  <c r="CB17" i="14"/>
  <c r="CC17" i="14"/>
  <c r="CD17" i="14"/>
  <c r="CE17" i="14"/>
  <c r="CF17" i="14"/>
  <c r="CG17" i="14"/>
  <c r="CH17" i="14"/>
  <c r="CI17" i="14"/>
  <c r="CO17" i="14"/>
  <c r="DU17" i="14"/>
  <c r="BZ18" i="14"/>
  <c r="CA18" i="14"/>
  <c r="CB18" i="14"/>
  <c r="CC18" i="14"/>
  <c r="CD18" i="14"/>
  <c r="CE18" i="14"/>
  <c r="CF18" i="14"/>
  <c r="CG18" i="14"/>
  <c r="CH18" i="14"/>
  <c r="CI18" i="14"/>
  <c r="CO18" i="14"/>
  <c r="DU18" i="14"/>
  <c r="CO15" i="14"/>
  <c r="DU15" i="14"/>
  <c r="BZ16" i="14"/>
  <c r="CA16" i="14"/>
  <c r="CB16" i="14"/>
  <c r="CC16" i="14"/>
  <c r="CD16" i="14"/>
  <c r="CE16" i="14"/>
  <c r="CF16" i="14"/>
  <c r="CG16" i="14"/>
  <c r="CH16" i="14"/>
  <c r="CI16" i="14"/>
  <c r="CO16" i="14"/>
  <c r="DU16" i="14"/>
  <c r="BZ19" i="14"/>
  <c r="CA19" i="14"/>
  <c r="CB19" i="14"/>
  <c r="CC19" i="14"/>
  <c r="CD19" i="14"/>
  <c r="CE19" i="14"/>
  <c r="CF19" i="14"/>
  <c r="CG19" i="14"/>
  <c r="CH19" i="14"/>
  <c r="CI19" i="14"/>
  <c r="CO19" i="14"/>
  <c r="DU19" i="14"/>
  <c r="BZ20" i="14"/>
  <c r="CA20" i="14"/>
  <c r="CB20" i="14"/>
  <c r="CC20" i="14"/>
  <c r="CK20" i="14" s="1"/>
  <c r="CD20" i="14"/>
  <c r="CE20" i="14"/>
  <c r="CF20" i="14"/>
  <c r="CG20" i="14"/>
  <c r="CH20" i="14"/>
  <c r="CI20" i="14"/>
  <c r="CO20" i="14"/>
  <c r="DU20" i="14"/>
  <c r="BZ21" i="14"/>
  <c r="CA21" i="14"/>
  <c r="CB21" i="14"/>
  <c r="CC21" i="14"/>
  <c r="CD21" i="14"/>
  <c r="CE21" i="14"/>
  <c r="CF21" i="14"/>
  <c r="CG21" i="14"/>
  <c r="CH21" i="14"/>
  <c r="CI21" i="14"/>
  <c r="CO21" i="14"/>
  <c r="DU21" i="14"/>
  <c r="BZ22" i="14"/>
  <c r="CA22" i="14"/>
  <c r="CB22" i="14"/>
  <c r="CC22" i="14"/>
  <c r="CK22" i="14" s="1"/>
  <c r="CD22" i="14"/>
  <c r="CE22" i="14"/>
  <c r="CF22" i="14"/>
  <c r="CG22" i="14"/>
  <c r="CH22" i="14"/>
  <c r="CI22" i="14"/>
  <c r="CO22" i="14"/>
  <c r="DU22" i="14"/>
  <c r="BZ23" i="14"/>
  <c r="CA23" i="14"/>
  <c r="CB23" i="14"/>
  <c r="CC23" i="14"/>
  <c r="CD23" i="14"/>
  <c r="CE23" i="14"/>
  <c r="CF23" i="14"/>
  <c r="CG23" i="14"/>
  <c r="CH23" i="14"/>
  <c r="CI23" i="14"/>
  <c r="CO23" i="14"/>
  <c r="DU23" i="14"/>
  <c r="BZ24" i="14"/>
  <c r="CA24" i="14"/>
  <c r="CB24" i="14"/>
  <c r="CC24" i="14"/>
  <c r="CK24" i="14" s="1"/>
  <c r="CD24" i="14"/>
  <c r="CE24" i="14"/>
  <c r="CF24" i="14"/>
  <c r="CG24" i="14"/>
  <c r="CH24" i="14"/>
  <c r="CI24" i="14"/>
  <c r="CO24" i="14"/>
  <c r="DU24" i="14"/>
  <c r="BZ25" i="14"/>
  <c r="CA25" i="14"/>
  <c r="CB25" i="14"/>
  <c r="CC25" i="14"/>
  <c r="CD25" i="14"/>
  <c r="CE25" i="14"/>
  <c r="CF25" i="14"/>
  <c r="CG25" i="14"/>
  <c r="CH25" i="14"/>
  <c r="CI25" i="14"/>
  <c r="CO25" i="14"/>
  <c r="DU25" i="14"/>
  <c r="BZ26" i="14"/>
  <c r="CA26" i="14"/>
  <c r="CB26" i="14"/>
  <c r="CC26" i="14"/>
  <c r="CK26" i="14" s="1"/>
  <c r="CD26" i="14"/>
  <c r="CE26" i="14"/>
  <c r="CF26" i="14"/>
  <c r="CG26" i="14"/>
  <c r="CH26" i="14"/>
  <c r="CI26" i="14"/>
  <c r="CO26" i="14"/>
  <c r="DU26" i="14"/>
  <c r="BZ27" i="14"/>
  <c r="CA27" i="14"/>
  <c r="CB27" i="14"/>
  <c r="CC27" i="14"/>
  <c r="CD27" i="14"/>
  <c r="CE27" i="14"/>
  <c r="CF27" i="14"/>
  <c r="CG27" i="14"/>
  <c r="CH27" i="14"/>
  <c r="CI27" i="14"/>
  <c r="CO27" i="14"/>
  <c r="DU27" i="14"/>
  <c r="BZ28" i="14"/>
  <c r="CA28" i="14"/>
  <c r="CB28" i="14"/>
  <c r="CC28" i="14"/>
  <c r="CK28" i="14" s="1"/>
  <c r="CD28" i="14"/>
  <c r="CE28" i="14"/>
  <c r="CF28" i="14"/>
  <c r="CG28" i="14"/>
  <c r="CH28" i="14"/>
  <c r="CI28" i="14"/>
  <c r="CO28" i="14"/>
  <c r="DU28" i="14"/>
  <c r="BZ29" i="14"/>
  <c r="CA29" i="14"/>
  <c r="CB29" i="14"/>
  <c r="CC29" i="14"/>
  <c r="CD29" i="14"/>
  <c r="CE29" i="14"/>
  <c r="CF29" i="14"/>
  <c r="CG29" i="14"/>
  <c r="CH29" i="14"/>
  <c r="CI29" i="14"/>
  <c r="CO29" i="14"/>
  <c r="DU29" i="14"/>
  <c r="BZ30" i="14"/>
  <c r="CA30" i="14"/>
  <c r="CB30" i="14"/>
  <c r="CC30" i="14"/>
  <c r="CK30" i="14" s="1"/>
  <c r="CD30" i="14"/>
  <c r="CE30" i="14"/>
  <c r="CF30" i="14"/>
  <c r="CG30" i="14"/>
  <c r="CH30" i="14"/>
  <c r="CI30" i="14"/>
  <c r="CO30" i="14"/>
  <c r="DU30" i="14"/>
  <c r="BZ31" i="14"/>
  <c r="CA31" i="14"/>
  <c r="CB31" i="14"/>
  <c r="CC31" i="14"/>
  <c r="CD31" i="14"/>
  <c r="CE31" i="14"/>
  <c r="CF31" i="14"/>
  <c r="CG31" i="14"/>
  <c r="CH31" i="14"/>
  <c r="CI31" i="14"/>
  <c r="CO31" i="14"/>
  <c r="DU31" i="14"/>
  <c r="BZ32" i="14"/>
  <c r="CA32" i="14"/>
  <c r="CB32" i="14"/>
  <c r="CC32" i="14"/>
  <c r="CK32" i="14" s="1"/>
  <c r="CD32" i="14"/>
  <c r="CE32" i="14"/>
  <c r="CF32" i="14"/>
  <c r="CG32" i="14"/>
  <c r="CH32" i="14"/>
  <c r="CI32" i="14"/>
  <c r="CO32" i="14"/>
  <c r="DU32" i="14"/>
  <c r="BZ33" i="14"/>
  <c r="CA33" i="14"/>
  <c r="CB33" i="14"/>
  <c r="CC33" i="14"/>
  <c r="CD33" i="14"/>
  <c r="CE33" i="14"/>
  <c r="CF33" i="14"/>
  <c r="CG33" i="14"/>
  <c r="CH33" i="14"/>
  <c r="CI33" i="14"/>
  <c r="CO33" i="14"/>
  <c r="DU33" i="14"/>
  <c r="BZ34" i="14"/>
  <c r="CA34" i="14"/>
  <c r="CB34" i="14"/>
  <c r="CC34" i="14"/>
  <c r="CK34" i="14" s="1"/>
  <c r="CD34" i="14"/>
  <c r="CE34" i="14"/>
  <c r="CF34" i="14"/>
  <c r="CG34" i="14"/>
  <c r="CH34" i="14"/>
  <c r="CI34" i="14"/>
  <c r="CO34" i="14"/>
  <c r="DU34" i="14"/>
  <c r="BZ35" i="14"/>
  <c r="CA35" i="14"/>
  <c r="CB35" i="14"/>
  <c r="CC35" i="14"/>
  <c r="CD35" i="14"/>
  <c r="CE35" i="14"/>
  <c r="CF35" i="14"/>
  <c r="CG35" i="14"/>
  <c r="CH35" i="14"/>
  <c r="CI35" i="14"/>
  <c r="CO35" i="14"/>
  <c r="DU35" i="14"/>
  <c r="BZ36" i="14"/>
  <c r="CA36" i="14"/>
  <c r="CB36" i="14"/>
  <c r="CC36" i="14"/>
  <c r="CK36" i="14" s="1"/>
  <c r="CD36" i="14"/>
  <c r="CE36" i="14"/>
  <c r="CF36" i="14"/>
  <c r="CG36" i="14"/>
  <c r="CH36" i="14"/>
  <c r="CI36" i="14"/>
  <c r="CO36" i="14"/>
  <c r="DU36" i="14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AH18" i="16"/>
  <c r="AF19" i="16"/>
  <c r="AA20" i="16"/>
  <c r="AB20" i="16"/>
  <c r="AC20" i="16"/>
  <c r="AD20" i="16"/>
  <c r="AE20" i="16"/>
  <c r="AF20" i="16"/>
  <c r="AG20" i="16"/>
  <c r="AH20" i="16"/>
  <c r="AI20" i="16"/>
  <c r="AJ20" i="16"/>
  <c r="AA21" i="16"/>
  <c r="AB21" i="16"/>
  <c r="AC21" i="16"/>
  <c r="AD21" i="16"/>
  <c r="AE21" i="16"/>
  <c r="AF21" i="16"/>
  <c r="AG21" i="16"/>
  <c r="AH21" i="16"/>
  <c r="AI21" i="16"/>
  <c r="AJ21" i="16"/>
  <c r="AA22" i="16"/>
  <c r="AB22" i="16"/>
  <c r="AC22" i="16"/>
  <c r="AD22" i="16"/>
  <c r="AE22" i="16"/>
  <c r="AF22" i="16"/>
  <c r="AG22" i="16"/>
  <c r="AH22" i="16"/>
  <c r="AI22" i="16"/>
  <c r="AJ22" i="16"/>
  <c r="AA23" i="16"/>
  <c r="AB23" i="16"/>
  <c r="AC23" i="16"/>
  <c r="AD23" i="16"/>
  <c r="AE23" i="16"/>
  <c r="AF23" i="16"/>
  <c r="AG23" i="16"/>
  <c r="AH23" i="16"/>
  <c r="AI23" i="16"/>
  <c r="AJ23" i="16"/>
  <c r="AA24" i="16"/>
  <c r="AB24" i="16"/>
  <c r="AC24" i="16"/>
  <c r="AD24" i="16"/>
  <c r="AE24" i="16"/>
  <c r="AF24" i="16"/>
  <c r="AG24" i="16"/>
  <c r="AH24" i="16"/>
  <c r="AI24" i="16"/>
  <c r="AJ24" i="16"/>
  <c r="AA25" i="16"/>
  <c r="AB25" i="16"/>
  <c r="AC25" i="16"/>
  <c r="AD25" i="16"/>
  <c r="AE25" i="16"/>
  <c r="AF25" i="16"/>
  <c r="AG25" i="16"/>
  <c r="AH25" i="16"/>
  <c r="AI25" i="16"/>
  <c r="AJ25" i="16"/>
  <c r="AA26" i="16"/>
  <c r="AB26" i="16"/>
  <c r="AC26" i="16"/>
  <c r="AD26" i="16"/>
  <c r="AE26" i="16"/>
  <c r="AF26" i="16"/>
  <c r="AG26" i="16"/>
  <c r="AH26" i="16"/>
  <c r="AI26" i="16"/>
  <c r="AJ26" i="16"/>
  <c r="AA27" i="16"/>
  <c r="AB27" i="16"/>
  <c r="AC27" i="16"/>
  <c r="AD27" i="16"/>
  <c r="AE27" i="16"/>
  <c r="AF27" i="16"/>
  <c r="AG27" i="16"/>
  <c r="AH27" i="16"/>
  <c r="AI27" i="16"/>
  <c r="AJ27" i="16"/>
  <c r="AA28" i="16"/>
  <c r="AB28" i="16"/>
  <c r="AC28" i="16"/>
  <c r="AD28" i="16"/>
  <c r="AE28" i="16"/>
  <c r="AF28" i="16"/>
  <c r="AG28" i="16"/>
  <c r="AH28" i="16"/>
  <c r="AI28" i="16"/>
  <c r="AJ28" i="16"/>
  <c r="AA29" i="16"/>
  <c r="AB29" i="16"/>
  <c r="AC29" i="16"/>
  <c r="AD29" i="16"/>
  <c r="AE29" i="16"/>
  <c r="AF29" i="16"/>
  <c r="AG29" i="16"/>
  <c r="AH29" i="16"/>
  <c r="AI29" i="16"/>
  <c r="AJ29" i="16"/>
  <c r="AA30" i="16"/>
  <c r="AB30" i="16"/>
  <c r="AC30" i="16"/>
  <c r="AD30" i="16"/>
  <c r="AE30" i="16"/>
  <c r="AF30" i="16"/>
  <c r="AG30" i="16"/>
  <c r="AH30" i="16"/>
  <c r="AI30" i="16"/>
  <c r="AJ30" i="16"/>
  <c r="AA31" i="16"/>
  <c r="AB31" i="16"/>
  <c r="AC31" i="16"/>
  <c r="AD31" i="16"/>
  <c r="AE31" i="16"/>
  <c r="AF31" i="16"/>
  <c r="AG31" i="16"/>
  <c r="AH31" i="16"/>
  <c r="AI31" i="16"/>
  <c r="AJ31" i="16"/>
  <c r="AA32" i="16"/>
  <c r="AB32" i="16"/>
  <c r="AC32" i="16"/>
  <c r="AD32" i="16"/>
  <c r="AE32" i="16"/>
  <c r="AF32" i="16"/>
  <c r="AG32" i="16"/>
  <c r="AH32" i="16"/>
  <c r="AI32" i="16"/>
  <c r="AJ32" i="16"/>
  <c r="AA33" i="16"/>
  <c r="AB33" i="16"/>
  <c r="AC33" i="16"/>
  <c r="AD33" i="16"/>
  <c r="AE33" i="16"/>
  <c r="AF33" i="16"/>
  <c r="AG33" i="16"/>
  <c r="AH33" i="16"/>
  <c r="AI33" i="16"/>
  <c r="AJ33" i="16"/>
  <c r="AA34" i="16"/>
  <c r="AB34" i="16"/>
  <c r="AC34" i="16"/>
  <c r="AD34" i="16"/>
  <c r="AE34" i="16"/>
  <c r="AF34" i="16"/>
  <c r="AG34" i="16"/>
  <c r="AH34" i="16"/>
  <c r="AI34" i="16"/>
  <c r="AJ34" i="16"/>
  <c r="AA35" i="16"/>
  <c r="AB35" i="16"/>
  <c r="AC35" i="16"/>
  <c r="AD35" i="16"/>
  <c r="AE35" i="16"/>
  <c r="AF35" i="16"/>
  <c r="AG35" i="16"/>
  <c r="AH35" i="16"/>
  <c r="AI35" i="16"/>
  <c r="AJ35" i="16"/>
  <c r="H4" i="16"/>
  <c r="I4" i="16"/>
  <c r="L4" i="16"/>
  <c r="O5" i="15"/>
  <c r="N4" i="16" s="1"/>
  <c r="P5" i="15"/>
  <c r="Q5" i="15"/>
  <c r="P4" i="16" s="1"/>
  <c r="T4" i="16"/>
  <c r="W4" i="16"/>
  <c r="Z5" i="15"/>
  <c r="AA5" i="15"/>
  <c r="AB5" i="15"/>
  <c r="AC5" i="15"/>
  <c r="AD5" i="15"/>
  <c r="AE5" i="15"/>
  <c r="AF5" i="15"/>
  <c r="AG5" i="15"/>
  <c r="AH5" i="15"/>
  <c r="AI5" i="15"/>
  <c r="BZ9" i="15"/>
  <c r="CA9" i="15"/>
  <c r="CB9" i="15"/>
  <c r="CC9" i="15"/>
  <c r="CD9" i="15"/>
  <c r="CE9" i="15"/>
  <c r="CF9" i="15"/>
  <c r="CG9" i="15"/>
  <c r="CH9" i="15"/>
  <c r="CI9" i="15"/>
  <c r="CO9" i="15"/>
  <c r="DU9" i="15"/>
  <c r="BZ10" i="15"/>
  <c r="CA10" i="15"/>
  <c r="CB10" i="15"/>
  <c r="CC10" i="15"/>
  <c r="CD10" i="15"/>
  <c r="CE10" i="15"/>
  <c r="CF10" i="15"/>
  <c r="CG10" i="15"/>
  <c r="CH10" i="15"/>
  <c r="CI10" i="15"/>
  <c r="CO10" i="15"/>
  <c r="DU10" i="15"/>
  <c r="BZ13" i="15"/>
  <c r="CA13" i="15"/>
  <c r="CB13" i="15"/>
  <c r="CC13" i="15"/>
  <c r="CD13" i="15"/>
  <c r="CE13" i="15"/>
  <c r="CF13" i="15"/>
  <c r="CG13" i="15"/>
  <c r="CH13" i="15"/>
  <c r="CI13" i="15"/>
  <c r="CO13" i="15"/>
  <c r="DU13" i="15"/>
  <c r="BZ14" i="15"/>
  <c r="CA14" i="15"/>
  <c r="CB14" i="15"/>
  <c r="CC14" i="15"/>
  <c r="CD14" i="15"/>
  <c r="CE14" i="15"/>
  <c r="CF14" i="15"/>
  <c r="CG14" i="15"/>
  <c r="CH14" i="15"/>
  <c r="CI14" i="15"/>
  <c r="CO14" i="15"/>
  <c r="DU14" i="15"/>
  <c r="BZ16" i="15"/>
  <c r="CA16" i="15"/>
  <c r="CB16" i="15"/>
  <c r="CC16" i="15"/>
  <c r="CD16" i="15"/>
  <c r="CE16" i="15"/>
  <c r="CF16" i="15"/>
  <c r="CG16" i="15"/>
  <c r="CH16" i="15"/>
  <c r="CI16" i="15"/>
  <c r="CO16" i="15"/>
  <c r="DU16" i="15"/>
  <c r="BZ17" i="15"/>
  <c r="CA17" i="15"/>
  <c r="CB17" i="15"/>
  <c r="CC17" i="15"/>
  <c r="CD17" i="15"/>
  <c r="CE17" i="15"/>
  <c r="CF17" i="15"/>
  <c r="CG17" i="15"/>
  <c r="CH17" i="15"/>
  <c r="CI17" i="15"/>
  <c r="CO17" i="15"/>
  <c r="DU17" i="15"/>
  <c r="BZ11" i="15"/>
  <c r="CA11" i="15"/>
  <c r="CB11" i="15"/>
  <c r="CC11" i="15"/>
  <c r="CD11" i="15"/>
  <c r="CE11" i="15"/>
  <c r="CF11" i="15"/>
  <c r="CG11" i="15"/>
  <c r="CH11" i="15"/>
  <c r="CI11" i="15"/>
  <c r="CO11" i="15"/>
  <c r="DU11" i="15"/>
  <c r="BZ19" i="15"/>
  <c r="CA19" i="15"/>
  <c r="CB19" i="15"/>
  <c r="CC19" i="15"/>
  <c r="CD19" i="15"/>
  <c r="CE19" i="15"/>
  <c r="CF19" i="15"/>
  <c r="CG19" i="15"/>
  <c r="CH19" i="15"/>
  <c r="CI19" i="15"/>
  <c r="CO19" i="15"/>
  <c r="DU19" i="15"/>
  <c r="BZ12" i="15"/>
  <c r="CA12" i="15"/>
  <c r="CB12" i="15"/>
  <c r="CC12" i="15"/>
  <c r="CD12" i="15"/>
  <c r="CE12" i="15"/>
  <c r="CF12" i="15"/>
  <c r="CG12" i="15"/>
  <c r="CH12" i="15"/>
  <c r="CI12" i="15"/>
  <c r="CO12" i="15"/>
  <c r="DU12" i="15"/>
  <c r="BZ18" i="15"/>
  <c r="CA18" i="15"/>
  <c r="CB18" i="15"/>
  <c r="CC18" i="15"/>
  <c r="CD18" i="15"/>
  <c r="CE18" i="15"/>
  <c r="CF18" i="15"/>
  <c r="CG18" i="15"/>
  <c r="CH18" i="15"/>
  <c r="CI18" i="15"/>
  <c r="CO18" i="15"/>
  <c r="DU18" i="15"/>
  <c r="BZ15" i="15"/>
  <c r="CA15" i="15"/>
  <c r="CB15" i="15"/>
  <c r="CC15" i="15"/>
  <c r="CD15" i="15"/>
  <c r="CE15" i="15"/>
  <c r="CF15" i="15"/>
  <c r="CG15" i="15"/>
  <c r="CH15" i="15"/>
  <c r="CI15" i="15"/>
  <c r="CO15" i="15"/>
  <c r="DU15" i="15"/>
  <c r="CO20" i="15"/>
  <c r="DU20" i="15"/>
  <c r="BZ21" i="15"/>
  <c r="CA21" i="15"/>
  <c r="CB21" i="15"/>
  <c r="CC21" i="15"/>
  <c r="CD21" i="15"/>
  <c r="CE21" i="15"/>
  <c r="CF21" i="15"/>
  <c r="CG21" i="15"/>
  <c r="CH21" i="15"/>
  <c r="CI21" i="15"/>
  <c r="CO21" i="15"/>
  <c r="DU21" i="15"/>
  <c r="BZ22" i="15"/>
  <c r="CA22" i="15"/>
  <c r="CB22" i="15"/>
  <c r="CC22" i="15"/>
  <c r="CD22" i="15"/>
  <c r="CE22" i="15"/>
  <c r="CF22" i="15"/>
  <c r="CG22" i="15"/>
  <c r="CH22" i="15"/>
  <c r="CI22" i="15"/>
  <c r="CO22" i="15"/>
  <c r="DU22" i="15"/>
  <c r="BZ23" i="15"/>
  <c r="CA23" i="15"/>
  <c r="CB23" i="15"/>
  <c r="CC23" i="15"/>
  <c r="CD23" i="15"/>
  <c r="CE23" i="15"/>
  <c r="CF23" i="15"/>
  <c r="CG23" i="15"/>
  <c r="CH23" i="15"/>
  <c r="CI23" i="15"/>
  <c r="CO23" i="15"/>
  <c r="DU23" i="15"/>
  <c r="BZ24" i="15"/>
  <c r="CA24" i="15"/>
  <c r="CB24" i="15"/>
  <c r="CC24" i="15"/>
  <c r="CD24" i="15"/>
  <c r="CE24" i="15"/>
  <c r="CF24" i="15"/>
  <c r="CG24" i="15"/>
  <c r="CH24" i="15"/>
  <c r="CI24" i="15"/>
  <c r="CO24" i="15"/>
  <c r="DU24" i="15"/>
  <c r="BZ25" i="15"/>
  <c r="CA25" i="15"/>
  <c r="CB25" i="15"/>
  <c r="CC25" i="15"/>
  <c r="CD25" i="15"/>
  <c r="CE25" i="15"/>
  <c r="CF25" i="15"/>
  <c r="CG25" i="15"/>
  <c r="CH25" i="15"/>
  <c r="CI25" i="15"/>
  <c r="CO25" i="15"/>
  <c r="DU25" i="15"/>
  <c r="BZ26" i="15"/>
  <c r="CA26" i="15"/>
  <c r="CB26" i="15"/>
  <c r="CC26" i="15"/>
  <c r="CD26" i="15"/>
  <c r="CE26" i="15"/>
  <c r="CF26" i="15"/>
  <c r="CG26" i="15"/>
  <c r="CH26" i="15"/>
  <c r="CI26" i="15"/>
  <c r="CO26" i="15"/>
  <c r="DU26" i="15"/>
  <c r="BZ27" i="15"/>
  <c r="CA27" i="15"/>
  <c r="CB27" i="15"/>
  <c r="CC27" i="15"/>
  <c r="CD27" i="15"/>
  <c r="CE27" i="15"/>
  <c r="CF27" i="15"/>
  <c r="CG27" i="15"/>
  <c r="CK27" i="15"/>
  <c r="CH27" i="15"/>
  <c r="CI27" i="15"/>
  <c r="CO27" i="15"/>
  <c r="DU27" i="15"/>
  <c r="BZ28" i="15"/>
  <c r="CA28" i="15"/>
  <c r="CB28" i="15"/>
  <c r="CC28" i="15"/>
  <c r="CD28" i="15"/>
  <c r="CE28" i="15"/>
  <c r="CF28" i="15"/>
  <c r="CG28" i="15"/>
  <c r="CH28" i="15"/>
  <c r="CI28" i="15"/>
  <c r="CO28" i="15"/>
  <c r="DU28" i="15"/>
  <c r="BZ29" i="15"/>
  <c r="CA29" i="15"/>
  <c r="CB29" i="15"/>
  <c r="CC29" i="15"/>
  <c r="CD29" i="15"/>
  <c r="CE29" i="15"/>
  <c r="CF29" i="15"/>
  <c r="CG29" i="15"/>
  <c r="CH29" i="15"/>
  <c r="CI29" i="15"/>
  <c r="CO29" i="15"/>
  <c r="DU29" i="15"/>
  <c r="BZ30" i="15"/>
  <c r="CA30" i="15"/>
  <c r="CB30" i="15"/>
  <c r="CC30" i="15"/>
  <c r="CD30" i="15"/>
  <c r="CE30" i="15"/>
  <c r="CF30" i="15"/>
  <c r="CG30" i="15"/>
  <c r="CH30" i="15"/>
  <c r="CI30" i="15"/>
  <c r="CO30" i="15"/>
  <c r="DU30" i="15"/>
  <c r="BZ31" i="15"/>
  <c r="CA31" i="15"/>
  <c r="CB31" i="15"/>
  <c r="CC31" i="15"/>
  <c r="CD31" i="15"/>
  <c r="CE31" i="15"/>
  <c r="CF31" i="15"/>
  <c r="CG31" i="15"/>
  <c r="CH31" i="15"/>
  <c r="CI31" i="15"/>
  <c r="CO31" i="15"/>
  <c r="DU31" i="15"/>
  <c r="BZ32" i="15"/>
  <c r="CA32" i="15"/>
  <c r="CB32" i="15"/>
  <c r="CC32" i="15"/>
  <c r="CD32" i="15"/>
  <c r="CE32" i="15"/>
  <c r="CF32" i="15"/>
  <c r="CG32" i="15"/>
  <c r="CH32" i="15"/>
  <c r="CI32" i="15"/>
  <c r="CO32" i="15"/>
  <c r="DU32" i="15"/>
  <c r="BZ33" i="15"/>
  <c r="CA33" i="15"/>
  <c r="CB33" i="15"/>
  <c r="CC33" i="15"/>
  <c r="CD33" i="15"/>
  <c r="CE33" i="15"/>
  <c r="CF33" i="15"/>
  <c r="CG33" i="15"/>
  <c r="CH33" i="15"/>
  <c r="CI33" i="15"/>
  <c r="CO33" i="15"/>
  <c r="DU33" i="15"/>
  <c r="BZ34" i="15"/>
  <c r="CA34" i="15"/>
  <c r="CB34" i="15"/>
  <c r="CC34" i="15"/>
  <c r="CD34" i="15"/>
  <c r="CE34" i="15"/>
  <c r="CF34" i="15"/>
  <c r="CG34" i="15"/>
  <c r="CH34" i="15"/>
  <c r="CI34" i="15"/>
  <c r="CO34" i="15"/>
  <c r="DU34" i="15"/>
  <c r="BZ35" i="15"/>
  <c r="CA35" i="15"/>
  <c r="CB35" i="15"/>
  <c r="CC35" i="15"/>
  <c r="CD35" i="15"/>
  <c r="CE35" i="15"/>
  <c r="CF35" i="15"/>
  <c r="CG35" i="15"/>
  <c r="CK35" i="15"/>
  <c r="CH35" i="15"/>
  <c r="CI35" i="15"/>
  <c r="CO35" i="15"/>
  <c r="DU35" i="15"/>
  <c r="BZ36" i="15"/>
  <c r="CA36" i="15"/>
  <c r="CB36" i="15"/>
  <c r="CC36" i="15"/>
  <c r="CD36" i="15"/>
  <c r="CE36" i="15"/>
  <c r="CF36" i="15"/>
  <c r="CG36" i="15"/>
  <c r="CH36" i="15"/>
  <c r="CI36" i="15"/>
  <c r="CO36" i="15"/>
  <c r="DU36" i="15"/>
  <c r="AH14" i="17"/>
  <c r="AM14" i="14"/>
  <c r="AM12" i="14"/>
  <c r="AM10" i="14"/>
  <c r="AL13" i="14"/>
  <c r="AL14" i="14"/>
  <c r="AC8" i="17"/>
  <c r="AG15" i="17"/>
  <c r="AG13" i="17"/>
  <c r="AD16" i="17"/>
  <c r="AD14" i="17"/>
  <c r="AC10" i="17"/>
  <c r="CK17" i="14"/>
  <c r="AC18" i="17"/>
  <c r="AB16" i="17"/>
  <c r="AB14" i="17"/>
  <c r="AC13" i="17"/>
  <c r="AC12" i="17"/>
  <c r="CK19" i="14"/>
  <c r="AE18" i="17"/>
  <c r="AK14" i="14"/>
  <c r="AK13" i="14"/>
  <c r="E4" i="17"/>
  <c r="AA17" i="17"/>
  <c r="AB15" i="17"/>
  <c r="AB13" i="17"/>
  <c r="AB10" i="17"/>
  <c r="AG18" i="17"/>
  <c r="AC17" i="17"/>
  <c r="AJ16" i="17"/>
  <c r="AF16" i="17"/>
  <c r="AA16" i="17"/>
  <c r="AI15" i="17"/>
  <c r="AE15" i="17"/>
  <c r="AA15" i="17"/>
  <c r="AJ14" i="17"/>
  <c r="AF14" i="17"/>
  <c r="AA14" i="17"/>
  <c r="AI13" i="17"/>
  <c r="AE13" i="17"/>
  <c r="AA13" i="17"/>
  <c r="AE12" i="17"/>
  <c r="AI10" i="17"/>
  <c r="AA10" i="17"/>
  <c r="F4" i="16"/>
  <c r="AG11" i="16"/>
  <c r="AA15" i="16"/>
  <c r="AA12" i="16"/>
  <c r="BG5" i="15"/>
  <c r="BE5" i="15"/>
  <c r="AH13" i="16"/>
  <c r="AI8" i="16"/>
  <c r="CK16" i="14"/>
  <c r="AB18" i="17"/>
  <c r="AD18" i="17"/>
  <c r="AF18" i="17"/>
  <c r="AH18" i="17"/>
  <c r="AJ18" i="17"/>
  <c r="AI17" i="17"/>
  <c r="AE17" i="17"/>
  <c r="AE9" i="16"/>
  <c r="CK18" i="14"/>
  <c r="AB17" i="17"/>
  <c r="AD17" i="17"/>
  <c r="AF17" i="17"/>
  <c r="AH17" i="17"/>
  <c r="AJ17" i="17"/>
  <c r="AA8" i="17"/>
  <c r="AI16" i="17"/>
  <c r="AG16" i="17"/>
  <c r="AE16" i="17"/>
  <c r="AC16" i="17"/>
  <c r="AJ15" i="17"/>
  <c r="AH15" i="17"/>
  <c r="AF15" i="17"/>
  <c r="AD15" i="17"/>
  <c r="AI14" i="17"/>
  <c r="AG14" i="17"/>
  <c r="AE14" i="17"/>
  <c r="AC14" i="17"/>
  <c r="AJ13" i="17"/>
  <c r="AH13" i="17"/>
  <c r="AF13" i="17"/>
  <c r="AD13" i="17"/>
  <c r="AH12" i="17"/>
  <c r="AD12" i="17"/>
  <c r="AH10" i="17"/>
  <c r="AD10" i="17"/>
  <c r="AJ8" i="17"/>
  <c r="BB10" i="14"/>
  <c r="BB5" i="14" s="1"/>
  <c r="AX10" i="14"/>
  <c r="AV10" i="14"/>
  <c r="AT10" i="14"/>
  <c r="AR10" i="14"/>
  <c r="AN10" i="14"/>
  <c r="K5" i="14"/>
  <c r="AP9" i="14" s="1"/>
  <c r="CA10" i="14"/>
  <c r="CB10" i="14"/>
  <c r="CC10" i="14"/>
  <c r="CD10" i="14"/>
  <c r="CE10" i="14"/>
  <c r="CF10" i="14"/>
  <c r="CG10" i="14"/>
  <c r="CH10" i="14"/>
  <c r="CI10" i="14"/>
  <c r="CA9" i="14"/>
  <c r="CB9" i="14"/>
  <c r="CC9" i="14"/>
  <c r="CD9" i="14"/>
  <c r="CE9" i="14"/>
  <c r="CF9" i="14"/>
  <c r="CG9" i="14"/>
  <c r="CH9" i="14"/>
  <c r="CI9" i="14"/>
  <c r="CA12" i="14"/>
  <c r="CB12" i="14"/>
  <c r="CC12" i="14"/>
  <c r="CD12" i="14"/>
  <c r="CE12" i="14"/>
  <c r="CF12" i="14"/>
  <c r="CG12" i="14"/>
  <c r="CH12" i="14"/>
  <c r="CI12" i="14"/>
  <c r="CA11" i="14"/>
  <c r="CB11" i="14"/>
  <c r="CC11" i="14"/>
  <c r="CD11" i="14"/>
  <c r="CE11" i="14"/>
  <c r="CF11" i="14"/>
  <c r="CG11" i="14"/>
  <c r="CH11" i="14"/>
  <c r="CI11" i="14"/>
  <c r="CA14" i="14"/>
  <c r="CB14" i="14"/>
  <c r="CC14" i="14"/>
  <c r="CD14" i="14"/>
  <c r="CE14" i="14"/>
  <c r="CF14" i="14"/>
  <c r="CG14" i="14"/>
  <c r="CH14" i="14"/>
  <c r="CI14" i="14"/>
  <c r="CA13" i="14"/>
  <c r="CB13" i="14"/>
  <c r="CC13" i="14"/>
  <c r="CD13" i="14"/>
  <c r="CE13" i="14"/>
  <c r="CF13" i="14"/>
  <c r="CG13" i="14"/>
  <c r="CH13" i="14"/>
  <c r="CI13" i="14"/>
  <c r="CA15" i="14"/>
  <c r="CB15" i="14"/>
  <c r="CC15" i="14"/>
  <c r="CD15" i="14"/>
  <c r="CE15" i="14"/>
  <c r="CF15" i="14"/>
  <c r="CG15" i="14"/>
  <c r="CH15" i="14"/>
  <c r="CI15" i="14"/>
  <c r="BZ14" i="14"/>
  <c r="AP11" i="14"/>
  <c r="BZ15" i="14"/>
  <c r="BZ10" i="14"/>
  <c r="BZ12" i="14"/>
  <c r="CK12" i="14" s="1"/>
  <c r="AP14" i="14"/>
  <c r="BZ13" i="14"/>
  <c r="CK13" i="14" s="1"/>
  <c r="BZ9" i="14"/>
  <c r="BZ11" i="14"/>
  <c r="AP12" i="14"/>
  <c r="AP15" i="14"/>
  <c r="BE5" i="14"/>
  <c r="BM5" i="14"/>
  <c r="BK5" i="14"/>
  <c r="BI5" i="14"/>
  <c r="BG5" i="14"/>
  <c r="BC5" i="14"/>
  <c r="AV11" i="14"/>
  <c r="AV12" i="14"/>
  <c r="AU12" i="14"/>
  <c r="AU9" i="14"/>
  <c r="AU10" i="14"/>
  <c r="AT12" i="14"/>
  <c r="AT15" i="14"/>
  <c r="AT14" i="14"/>
  <c r="AT11" i="14"/>
  <c r="CK15" i="14"/>
  <c r="AS12" i="14"/>
  <c r="AS9" i="14"/>
  <c r="AR11" i="14"/>
  <c r="AO13" i="14"/>
  <c r="AO11" i="14"/>
  <c r="AL15" i="14"/>
  <c r="CK14" i="14"/>
  <c r="AV18" i="15"/>
  <c r="AV12" i="15"/>
  <c r="AV16" i="15"/>
  <c r="AV17" i="15"/>
  <c r="AV9" i="15"/>
  <c r="AV10" i="15"/>
  <c r="AV11" i="15"/>
  <c r="AV13" i="15"/>
  <c r="AU18" i="15"/>
  <c r="AU12" i="15"/>
  <c r="AU11" i="15"/>
  <c r="AU10" i="15"/>
  <c r="AT11" i="15"/>
  <c r="AT17" i="15"/>
  <c r="AT18" i="15"/>
  <c r="AT12" i="15"/>
  <c r="AT16" i="15"/>
  <c r="AT10" i="15"/>
  <c r="AT13" i="15"/>
  <c r="AT9" i="15"/>
  <c r="AS18" i="15"/>
  <c r="AS17" i="15"/>
  <c r="AS11" i="15"/>
  <c r="AR14" i="15"/>
  <c r="AR9" i="15"/>
  <c r="AO12" i="15"/>
  <c r="AO11" i="15"/>
  <c r="AN12" i="15"/>
  <c r="AN18" i="15"/>
  <c r="AD10" i="16"/>
  <c r="CK29" i="15"/>
  <c r="CK33" i="15"/>
  <c r="CK25" i="15"/>
  <c r="CK34" i="15"/>
  <c r="CK30" i="15"/>
  <c r="CK26" i="15"/>
  <c r="CK22" i="15"/>
  <c r="CK32" i="15"/>
  <c r="CK28" i="15"/>
  <c r="CK24" i="15"/>
  <c r="CK21" i="15"/>
  <c r="AC11" i="16"/>
  <c r="AQ11" i="15"/>
  <c r="AL12" i="15"/>
  <c r="AL18" i="15"/>
  <c r="AL17" i="15"/>
  <c r="AL11" i="15"/>
  <c r="AK15" i="15"/>
  <c r="AO15" i="14"/>
  <c r="AM15" i="14"/>
  <c r="AK15" i="14"/>
  <c r="AS13" i="14"/>
  <c r="AQ13" i="14"/>
  <c r="AN13" i="14"/>
  <c r="AS14" i="14"/>
  <c r="AS11" i="14"/>
  <c r="AQ14" i="14"/>
  <c r="AN14" i="14"/>
  <c r="AQ11" i="14"/>
  <c r="AN11" i="14"/>
  <c r="AR12" i="14"/>
  <c r="AO12" i="14"/>
  <c r="AR9" i="14"/>
  <c r="AO9" i="14"/>
  <c r="AL9" i="14"/>
  <c r="AQ10" i="14"/>
  <c r="AR10" i="15"/>
  <c r="AR11" i="15"/>
  <c r="AR17" i="15"/>
  <c r="AP17" i="15"/>
  <c r="AM18" i="15"/>
  <c r="AK10" i="15"/>
  <c r="AS16" i="15"/>
  <c r="AS13" i="15"/>
  <c r="AS14" i="15"/>
  <c r="AQ16" i="15"/>
  <c r="AQ13" i="15"/>
  <c r="AQ9" i="15"/>
  <c r="AQ14" i="15"/>
  <c r="AO16" i="15"/>
  <c r="AO13" i="15"/>
  <c r="AO9" i="15"/>
  <c r="AO14" i="15"/>
  <c r="AO15" i="15"/>
  <c r="AL16" i="15"/>
  <c r="AL13" i="15"/>
  <c r="AL9" i="15"/>
  <c r="AL14" i="15"/>
  <c r="AL15" i="15"/>
  <c r="AN15" i="15"/>
  <c r="AN14" i="15"/>
  <c r="AN9" i="15"/>
  <c r="AN13" i="15"/>
  <c r="AT5" i="15"/>
  <c r="AP10" i="14"/>
  <c r="BN5" i="15"/>
  <c r="BF5" i="15"/>
  <c r="BM5" i="15"/>
  <c r="BC5" i="15"/>
  <c r="AW10" i="15"/>
  <c r="AW11" i="15"/>
  <c r="AW9" i="15"/>
  <c r="AW18" i="15"/>
  <c r="AY16" i="15"/>
  <c r="S4" i="16"/>
  <c r="J4" i="16"/>
  <c r="AM15" i="15"/>
  <c r="AA18" i="16"/>
  <c r="AI18" i="16"/>
  <c r="AE16" i="16"/>
  <c r="AC19" i="16"/>
  <c r="AG19" i="16"/>
  <c r="AK16" i="15"/>
  <c r="AM16" i="15"/>
  <c r="AP11" i="15"/>
  <c r="AP16" i="15"/>
  <c r="AH8" i="16"/>
  <c r="AH11" i="16"/>
  <c r="AD15" i="16"/>
  <c r="AI15" i="16"/>
  <c r="O4" i="16"/>
  <c r="AU16" i="15"/>
  <c r="AU17" i="15"/>
  <c r="AU13" i="15"/>
  <c r="AU9" i="15"/>
  <c r="AU5" i="15" s="1"/>
  <c r="AD19" i="16"/>
  <c r="AE15" i="16"/>
  <c r="AF15" i="16"/>
  <c r="AJ14" i="16"/>
  <c r="AG13" i="16"/>
  <c r="AE13" i="16"/>
  <c r="AF13" i="16"/>
  <c r="AB12" i="16"/>
  <c r="AI11" i="16"/>
  <c r="AA10" i="16"/>
  <c r="AB10" i="16"/>
  <c r="AH10" i="16"/>
  <c r="AH9" i="16"/>
  <c r="AC8" i="16"/>
  <c r="AF8" i="16"/>
  <c r="AY18" i="15"/>
  <c r="AY9" i="15"/>
  <c r="AY5" i="15" s="1"/>
  <c r="AY13" i="15"/>
  <c r="AX14" i="15"/>
  <c r="AW16" i="15"/>
  <c r="AW12" i="15"/>
  <c r="AW14" i="15"/>
  <c r="AW13" i="15"/>
  <c r="J4" i="17"/>
  <c r="AP13" i="14"/>
  <c r="AJ16" i="16"/>
  <c r="AP12" i="15"/>
  <c r="AX18" i="15"/>
  <c r="AP18" i="15"/>
  <c r="AY14" i="15"/>
  <c r="AP14" i="15"/>
  <c r="AY17" i="15"/>
  <c r="AX9" i="15"/>
  <c r="AY11" i="15"/>
  <c r="AX13" i="15"/>
  <c r="AY10" i="15"/>
  <c r="AN10" i="15"/>
  <c r="V5" i="15"/>
  <c r="BA13" i="15"/>
  <c r="BA18" i="15"/>
  <c r="BA20" i="15"/>
  <c r="CA20" i="15"/>
  <c r="CB20" i="15"/>
  <c r="CC20" i="15"/>
  <c r="CD20" i="15"/>
  <c r="CE20" i="15"/>
  <c r="CF20" i="15"/>
  <c r="CG20" i="15"/>
  <c r="CH20" i="15"/>
  <c r="CI20" i="15"/>
  <c r="BZ20" i="15"/>
  <c r="AF10" i="17" l="1"/>
  <c r="AJ10" i="17"/>
  <c r="AF12" i="17"/>
  <c r="AJ12" i="17"/>
  <c r="AA12" i="17"/>
  <c r="AI12" i="17"/>
  <c r="AB12" i="17"/>
  <c r="AE8" i="17"/>
  <c r="BO35" i="14"/>
  <c r="AC9" i="17"/>
  <c r="AG8" i="17"/>
  <c r="AB11" i="17"/>
  <c r="AD11" i="17"/>
  <c r="AE11" i="17"/>
  <c r="BO32" i="14"/>
  <c r="AH11" i="17"/>
  <c r="AI11" i="17"/>
  <c r="BP26" i="14"/>
  <c r="BT26" i="14" s="1"/>
  <c r="AF11" i="17"/>
  <c r="AJ11" i="17"/>
  <c r="AA11" i="17"/>
  <c r="AK10" i="14"/>
  <c r="BP30" i="14"/>
  <c r="BW30" i="14" s="1"/>
  <c r="BO29" i="14"/>
  <c r="BP28" i="14"/>
  <c r="BU28" i="14" s="1"/>
  <c r="BO26" i="14"/>
  <c r="BP25" i="14"/>
  <c r="BT25" i="14" s="1"/>
  <c r="BP22" i="14"/>
  <c r="BT22" i="14" s="1"/>
  <c r="CK10" i="14"/>
  <c r="BO33" i="14"/>
  <c r="BO31" i="14"/>
  <c r="BO28" i="14"/>
  <c r="BP24" i="14"/>
  <c r="BR24" i="14" s="1"/>
  <c r="BO22" i="14"/>
  <c r="BP19" i="14"/>
  <c r="BS19" i="14" s="1"/>
  <c r="BP16" i="14"/>
  <c r="BR16" i="14" s="1"/>
  <c r="AI9" i="17"/>
  <c r="BO24" i="14"/>
  <c r="BP33" i="14"/>
  <c r="BS33" i="14" s="1"/>
  <c r="AP5" i="14"/>
  <c r="AD9" i="17"/>
  <c r="AA9" i="17"/>
  <c r="AG9" i="17"/>
  <c r="BP36" i="14"/>
  <c r="BS36" i="14" s="1"/>
  <c r="BP35" i="14"/>
  <c r="BR35" i="14" s="1"/>
  <c r="BO34" i="14"/>
  <c r="BP32" i="14"/>
  <c r="BS32" i="14" s="1"/>
  <c r="BP31" i="14"/>
  <c r="BR31" i="14" s="1"/>
  <c r="BO30" i="14"/>
  <c r="BP29" i="14"/>
  <c r="BW29" i="14" s="1"/>
  <c r="BO27" i="14"/>
  <c r="BO25" i="14"/>
  <c r="BO23" i="14"/>
  <c r="BP21" i="14"/>
  <c r="BS21" i="14" s="1"/>
  <c r="BP20" i="14"/>
  <c r="BS20" i="14" s="1"/>
  <c r="BO19" i="14"/>
  <c r="BO16" i="14"/>
  <c r="BP18" i="14"/>
  <c r="BR18" i="14" s="1"/>
  <c r="BV22" i="14"/>
  <c r="CK11" i="14"/>
  <c r="BU36" i="14"/>
  <c r="BU31" i="14"/>
  <c r="BV29" i="14"/>
  <c r="BS25" i="14"/>
  <c r="BP23" i="14"/>
  <c r="BT23" i="14" s="1"/>
  <c r="BP27" i="14"/>
  <c r="BU27" i="14" s="1"/>
  <c r="BP34" i="14"/>
  <c r="BT34" i="14" s="1"/>
  <c r="BO36" i="14"/>
  <c r="BO20" i="14"/>
  <c r="AF9" i="17"/>
  <c r="AJ9" i="17"/>
  <c r="AE9" i="17"/>
  <c r="AB9" i="17"/>
  <c r="BR26" i="14"/>
  <c r="AF8" i="17"/>
  <c r="BP17" i="14"/>
  <c r="BU17" i="14" s="1"/>
  <c r="BU26" i="14"/>
  <c r="BV26" i="14"/>
  <c r="BU22" i="14"/>
  <c r="BR21" i="14"/>
  <c r="BW31" i="14"/>
  <c r="CK9" i="14"/>
  <c r="BO18" i="14"/>
  <c r="BO17" i="14"/>
  <c r="BW19" i="14"/>
  <c r="BW18" i="14"/>
  <c r="BU16" i="14"/>
  <c r="AD8" i="17"/>
  <c r="AH8" i="17"/>
  <c r="AI8" i="17"/>
  <c r="BT16" i="14"/>
  <c r="AG10" i="17"/>
  <c r="BK5" i="15"/>
  <c r="AJ17" i="16"/>
  <c r="R4" i="16"/>
  <c r="AC9" i="16"/>
  <c r="AI10" i="16"/>
  <c r="AJ10" i="16"/>
  <c r="AE10" i="16"/>
  <c r="AF11" i="16"/>
  <c r="AI12" i="16"/>
  <c r="AC13" i="16"/>
  <c r="AJ13" i="16"/>
  <c r="AB13" i="16"/>
  <c r="AH14" i="16"/>
  <c r="AC15" i="16"/>
  <c r="AJ15" i="16"/>
  <c r="AF18" i="16"/>
  <c r="AH19" i="16"/>
  <c r="AD13" i="16"/>
  <c r="AH12" i="16"/>
  <c r="AM11" i="15"/>
  <c r="AI19" i="16"/>
  <c r="AE19" i="16"/>
  <c r="AA19" i="16"/>
  <c r="AC17" i="16"/>
  <c r="AP13" i="15"/>
  <c r="AK18" i="15"/>
  <c r="AP10" i="15"/>
  <c r="AG10" i="16"/>
  <c r="AV5" i="15"/>
  <c r="AE12" i="16"/>
  <c r="AH15" i="16"/>
  <c r="AI13" i="16"/>
  <c r="AJ19" i="16"/>
  <c r="BL5" i="15"/>
  <c r="CK16" i="15"/>
  <c r="AE17" i="16"/>
  <c r="AG12" i="16"/>
  <c r="AG8" i="16"/>
  <c r="CK14" i="15"/>
  <c r="AC16" i="16"/>
  <c r="AD14" i="16"/>
  <c r="AG14" i="16"/>
  <c r="AD11" i="16"/>
  <c r="CK9" i="15"/>
  <c r="AJ8" i="16"/>
  <c r="AB8" i="16"/>
  <c r="AA8" i="16"/>
  <c r="AD8" i="16"/>
  <c r="BP20" i="15"/>
  <c r="BS20" i="15" s="1"/>
  <c r="AS10" i="15"/>
  <c r="AS15" i="15"/>
  <c r="AR13" i="15"/>
  <c r="AR15" i="15"/>
  <c r="AQ10" i="15"/>
  <c r="AQ15" i="15"/>
  <c r="AD16" i="16"/>
  <c r="AH16" i="16"/>
  <c r="AB16" i="16"/>
  <c r="AG16" i="16"/>
  <c r="AI16" i="16"/>
  <c r="AA16" i="16"/>
  <c r="CK15" i="15"/>
  <c r="G4" i="16"/>
  <c r="AK14" i="15"/>
  <c r="BO14" i="15" s="1"/>
  <c r="AK11" i="15"/>
  <c r="AK17" i="15"/>
  <c r="AK12" i="15"/>
  <c r="CK19" i="15"/>
  <c r="AB18" i="16"/>
  <c r="AJ18" i="16"/>
  <c r="AG18" i="16"/>
  <c r="AC18" i="16"/>
  <c r="AM10" i="15"/>
  <c r="CK18" i="15"/>
  <c r="AF17" i="16"/>
  <c r="AI17" i="16"/>
  <c r="AD17" i="16"/>
  <c r="AH17" i="16"/>
  <c r="AB17" i="16"/>
  <c r="AG17" i="16"/>
  <c r="BO31" i="15"/>
  <c r="BP25" i="15"/>
  <c r="BT25" i="15" s="1"/>
  <c r="AN17" i="15"/>
  <c r="CK17" i="15"/>
  <c r="BO20" i="15"/>
  <c r="BP31" i="15"/>
  <c r="BU31" i="15" s="1"/>
  <c r="AI14" i="16"/>
  <c r="AC14" i="16"/>
  <c r="AM12" i="15"/>
  <c r="AE14" i="16"/>
  <c r="AA14" i="16"/>
  <c r="AF14" i="16"/>
  <c r="AM14" i="15"/>
  <c r="AM13" i="15"/>
  <c r="BO13" i="15" s="1"/>
  <c r="AM17" i="15"/>
  <c r="AC12" i="16"/>
  <c r="AJ12" i="16"/>
  <c r="AD12" i="16"/>
  <c r="BO22" i="15"/>
  <c r="BO26" i="15"/>
  <c r="CK13" i="15"/>
  <c r="BO35" i="15"/>
  <c r="BP23" i="15"/>
  <c r="BS23" i="15" s="1"/>
  <c r="BP19" i="15"/>
  <c r="BU19" i="15" s="1"/>
  <c r="AJ11" i="16"/>
  <c r="AA11" i="16"/>
  <c r="BP26" i="15"/>
  <c r="BV26" i="15" s="1"/>
  <c r="BR31" i="15"/>
  <c r="AW5" i="15"/>
  <c r="AN5" i="15"/>
  <c r="AC10" i="16"/>
  <c r="BP35" i="15"/>
  <c r="BW35" i="15" s="1"/>
  <c r="BO33" i="15"/>
  <c r="BP32" i="15"/>
  <c r="BW32" i="15" s="1"/>
  <c r="BO29" i="15"/>
  <c r="BO28" i="15"/>
  <c r="BO24" i="15"/>
  <c r="BP21" i="15"/>
  <c r="BT21" i="15" s="1"/>
  <c r="CK11" i="15"/>
  <c r="BS35" i="15"/>
  <c r="BT23" i="15"/>
  <c r="BP13" i="15"/>
  <c r="BT13" i="15" s="1"/>
  <c r="BP29" i="15"/>
  <c r="BW29" i="15" s="1"/>
  <c r="AB9" i="16"/>
  <c r="AG9" i="16"/>
  <c r="AF9" i="16"/>
  <c r="AD9" i="16"/>
  <c r="AI9" i="16"/>
  <c r="AJ9" i="16"/>
  <c r="CK10" i="15"/>
  <c r="BO36" i="15"/>
  <c r="BO34" i="15"/>
  <c r="BP33" i="15"/>
  <c r="BU33" i="15" s="1"/>
  <c r="BO32" i="15"/>
  <c r="BO30" i="15"/>
  <c r="BP28" i="15"/>
  <c r="BW28" i="15" s="1"/>
  <c r="BP27" i="15"/>
  <c r="BW27" i="15" s="1"/>
  <c r="BO25" i="15"/>
  <c r="BP24" i="15"/>
  <c r="BR24" i="15" s="1"/>
  <c r="BO23" i="15"/>
  <c r="BP22" i="15"/>
  <c r="BT22" i="15" s="1"/>
  <c r="BO21" i="15"/>
  <c r="BS33" i="15"/>
  <c r="BU28" i="15"/>
  <c r="BR26" i="15"/>
  <c r="E4" i="16"/>
  <c r="BO27" i="15"/>
  <c r="BP30" i="15"/>
  <c r="BP34" i="15"/>
  <c r="BS34" i="15" s="1"/>
  <c r="AK9" i="15"/>
  <c r="AK5" i="15" s="1"/>
  <c r="BP36" i="15"/>
  <c r="CK20" i="15"/>
  <c r="AO5" i="15"/>
  <c r="AG15" i="16"/>
  <c r="AB11" i="16"/>
  <c r="AL5" i="15"/>
  <c r="BA9" i="15"/>
  <c r="BA11" i="15"/>
  <c r="BA17" i="15"/>
  <c r="BA16" i="15"/>
  <c r="U4" i="16"/>
  <c r="BA12" i="15"/>
  <c r="BA10" i="15"/>
  <c r="AP5" i="15"/>
  <c r="CK31" i="15"/>
  <c r="CK12" i="15"/>
  <c r="CK35" i="14"/>
  <c r="CK31" i="14"/>
  <c r="CK27" i="14"/>
  <c r="CK23" i="14"/>
  <c r="BL5" i="14"/>
  <c r="T4" i="17"/>
  <c r="AZ9" i="14"/>
  <c r="R4" i="17"/>
  <c r="AX12" i="14"/>
  <c r="AX11" i="14"/>
  <c r="AX13" i="14"/>
  <c r="AX15" i="14"/>
  <c r="P4" i="17"/>
  <c r="AV14" i="14"/>
  <c r="AV15" i="14"/>
  <c r="N4" i="17"/>
  <c r="AT9" i="14"/>
  <c r="AT5" i="14" s="1"/>
  <c r="L4" i="17"/>
  <c r="AR14" i="14"/>
  <c r="G4" i="17"/>
  <c r="AM13" i="14"/>
  <c r="AM9" i="14"/>
  <c r="BO19" i="15"/>
  <c r="BD5" i="15"/>
  <c r="CK36" i="15"/>
  <c r="CK23" i="15"/>
  <c r="CK33" i="14"/>
  <c r="CK29" i="14"/>
  <c r="CK25" i="14"/>
  <c r="CK21" i="14"/>
  <c r="AC11" i="17"/>
  <c r="AG11" i="17"/>
  <c r="BO21" i="14"/>
  <c r="AR13" i="14"/>
  <c r="AZ14" i="14"/>
  <c r="AO14" i="14"/>
  <c r="AO5" i="14" s="1"/>
  <c r="BN5" i="14"/>
  <c r="BF5" i="14"/>
  <c r="AZ12" i="14"/>
  <c r="AV9" i="14"/>
  <c r="AK9" i="14"/>
  <c r="BH5" i="14"/>
  <c r="U4" i="17"/>
  <c r="BA10" i="14"/>
  <c r="BA12" i="14"/>
  <c r="BA11" i="14"/>
  <c r="BA15" i="14"/>
  <c r="S4" i="17"/>
  <c r="AY10" i="14"/>
  <c r="AY9" i="14"/>
  <c r="AY12" i="14"/>
  <c r="Q4" i="17"/>
  <c r="AW9" i="14"/>
  <c r="AW5" i="14" s="1"/>
  <c r="O4" i="17"/>
  <c r="AU11" i="14"/>
  <c r="AU5" i="14" s="1"/>
  <c r="M4" i="17"/>
  <c r="AS10" i="14"/>
  <c r="K4" i="17"/>
  <c r="AQ12" i="14"/>
  <c r="AQ5" i="14" s="1"/>
  <c r="H4" i="17"/>
  <c r="AN9" i="14"/>
  <c r="AN5" i="14" s="1"/>
  <c r="F4" i="17"/>
  <c r="AL12" i="14"/>
  <c r="AL11" i="14"/>
  <c r="M4" i="16"/>
  <c r="K4" i="16"/>
  <c r="AX12" i="15"/>
  <c r="AR12" i="15"/>
  <c r="AQ18" i="15"/>
  <c r="AX17" i="15"/>
  <c r="AQ17" i="15"/>
  <c r="AX11" i="15"/>
  <c r="BT20" i="15" l="1"/>
  <c r="BR20" i="15"/>
  <c r="BU20" i="15"/>
  <c r="AS5" i="15"/>
  <c r="BS30" i="14"/>
  <c r="BS35" i="14"/>
  <c r="BW24" i="14"/>
  <c r="BU24" i="14"/>
  <c r="BT19" i="14"/>
  <c r="BV28" i="14"/>
  <c r="BU33" i="14"/>
  <c r="BT30" i="14"/>
  <c r="BV25" i="14"/>
  <c r="BU20" i="14"/>
  <c r="BW25" i="14"/>
  <c r="AR5" i="14"/>
  <c r="BU29" i="14"/>
  <c r="BT21" i="14"/>
  <c r="BS29" i="14"/>
  <c r="BW21" i="14"/>
  <c r="BR36" i="14"/>
  <c r="BS34" i="14"/>
  <c r="BS26" i="14"/>
  <c r="BR22" i="14"/>
  <c r="BW22" i="14"/>
  <c r="BW26" i="14"/>
  <c r="BS16" i="14"/>
  <c r="BT31" i="14"/>
  <c r="BT36" i="14"/>
  <c r="BS22" i="14"/>
  <c r="BR17" i="14"/>
  <c r="BT24" i="14"/>
  <c r="BS28" i="14"/>
  <c r="BU19" i="14"/>
  <c r="BV19" i="14"/>
  <c r="BT28" i="14"/>
  <c r="BR28" i="14"/>
  <c r="BU30" i="14"/>
  <c r="BW28" i="14"/>
  <c r="BV30" i="14"/>
  <c r="BU25" i="14"/>
  <c r="BR30" i="14"/>
  <c r="BS24" i="14"/>
  <c r="BR25" i="14"/>
  <c r="BR19" i="14"/>
  <c r="BV24" i="14"/>
  <c r="BR33" i="14"/>
  <c r="BT17" i="14"/>
  <c r="BT27" i="14"/>
  <c r="BR32" i="14"/>
  <c r="BT35" i="14"/>
  <c r="BS17" i="14"/>
  <c r="BV27" i="14"/>
  <c r="BW16" i="14"/>
  <c r="BV16" i="14"/>
  <c r="BW33" i="14"/>
  <c r="BR29" i="14"/>
  <c r="BV18" i="14"/>
  <c r="BS18" i="14"/>
  <c r="BV21" i="14"/>
  <c r="BT18" i="14"/>
  <c r="BU21" i="14"/>
  <c r="BS31" i="14"/>
  <c r="BT29" i="14"/>
  <c r="BU18" i="14"/>
  <c r="BV31" i="14"/>
  <c r="BW36" i="14"/>
  <c r="BV36" i="14"/>
  <c r="BT33" i="14"/>
  <c r="BV33" i="14"/>
  <c r="BT32" i="14"/>
  <c r="BW32" i="14"/>
  <c r="BV32" i="14"/>
  <c r="BU32" i="14"/>
  <c r="BW35" i="14"/>
  <c r="BT20" i="14"/>
  <c r="BW20" i="14"/>
  <c r="BU35" i="14"/>
  <c r="BV20" i="14"/>
  <c r="BR20" i="14"/>
  <c r="BV35" i="14"/>
  <c r="BV17" i="14"/>
  <c r="BS27" i="14"/>
  <c r="BX30" i="14"/>
  <c r="B30" i="14" s="1"/>
  <c r="BR34" i="14"/>
  <c r="BU34" i="14"/>
  <c r="BR23" i="14"/>
  <c r="BW23" i="14"/>
  <c r="BS23" i="14"/>
  <c r="BW34" i="14"/>
  <c r="BV23" i="14"/>
  <c r="BU23" i="14"/>
  <c r="BV34" i="14"/>
  <c r="BR27" i="14"/>
  <c r="BW27" i="14"/>
  <c r="BW17" i="14"/>
  <c r="BP14" i="15"/>
  <c r="BO15" i="15"/>
  <c r="BW20" i="15"/>
  <c r="BV20" i="15"/>
  <c r="BP15" i="15"/>
  <c r="BT15" i="15" s="1"/>
  <c r="BW31" i="15"/>
  <c r="BW13" i="15"/>
  <c r="BS25" i="15"/>
  <c r="BV31" i="15"/>
  <c r="BW25" i="15"/>
  <c r="BU25" i="15"/>
  <c r="BT26" i="15"/>
  <c r="BV21" i="15"/>
  <c r="BR28" i="15"/>
  <c r="BR25" i="15"/>
  <c r="BV25" i="15"/>
  <c r="BS31" i="15"/>
  <c r="BT31" i="15"/>
  <c r="BU14" i="15"/>
  <c r="BT14" i="15"/>
  <c r="BS14" i="15"/>
  <c r="AM5" i="15"/>
  <c r="BU13" i="15"/>
  <c r="BR13" i="15"/>
  <c r="BW14" i="15"/>
  <c r="BR14" i="15"/>
  <c r="BU26" i="15"/>
  <c r="BW23" i="15"/>
  <c r="BV14" i="15"/>
  <c r="BV13" i="15"/>
  <c r="BS13" i="15"/>
  <c r="BV23" i="15"/>
  <c r="BR23" i="15"/>
  <c r="BV19" i="15"/>
  <c r="BR32" i="15"/>
  <c r="BR35" i="15"/>
  <c r="BV32" i="15"/>
  <c r="BS29" i="15"/>
  <c r="BR21" i="15"/>
  <c r="BT29" i="15"/>
  <c r="BU32" i="15"/>
  <c r="BR19" i="15"/>
  <c r="BV35" i="15"/>
  <c r="BS21" i="15"/>
  <c r="BW19" i="15"/>
  <c r="BU15" i="15"/>
  <c r="BS19" i="15"/>
  <c r="BS32" i="15"/>
  <c r="BT32" i="15"/>
  <c r="BT19" i="15"/>
  <c r="BW21" i="15"/>
  <c r="BT35" i="15"/>
  <c r="BU35" i="15"/>
  <c r="BU23" i="15"/>
  <c r="BU21" i="15"/>
  <c r="BS28" i="15"/>
  <c r="BS26" i="15"/>
  <c r="BW26" i="15"/>
  <c r="BR27" i="15"/>
  <c r="BV33" i="15"/>
  <c r="BW24" i="15"/>
  <c r="BV22" i="15"/>
  <c r="BS24" i="15"/>
  <c r="BU22" i="15"/>
  <c r="BS22" i="15"/>
  <c r="BT24" i="15"/>
  <c r="BT27" i="15"/>
  <c r="BU27" i="15"/>
  <c r="BT33" i="15"/>
  <c r="BR29" i="15"/>
  <c r="BV29" i="15"/>
  <c r="BT28" i="15"/>
  <c r="BV28" i="15"/>
  <c r="BU29" i="15"/>
  <c r="BR22" i="15"/>
  <c r="BW22" i="15"/>
  <c r="BU24" i="15"/>
  <c r="BV24" i="15"/>
  <c r="BV27" i="15"/>
  <c r="BS27" i="15"/>
  <c r="BR33" i="15"/>
  <c r="BW33" i="15"/>
  <c r="BR36" i="15"/>
  <c r="BU36" i="15"/>
  <c r="BT36" i="15"/>
  <c r="BS36" i="15"/>
  <c r="BV36" i="15"/>
  <c r="BV34" i="15"/>
  <c r="BR34" i="15"/>
  <c r="BW34" i="15"/>
  <c r="BT34" i="15"/>
  <c r="BU34" i="15"/>
  <c r="BW36" i="15"/>
  <c r="BS30" i="15"/>
  <c r="BU30" i="15"/>
  <c r="BV30" i="15"/>
  <c r="BR30" i="15"/>
  <c r="BT30" i="15"/>
  <c r="BW30" i="15"/>
  <c r="BO17" i="15"/>
  <c r="BP17" i="15"/>
  <c r="BO18" i="15"/>
  <c r="BP18" i="15"/>
  <c r="BO12" i="14"/>
  <c r="BP12" i="14"/>
  <c r="AS5" i="14"/>
  <c r="BP10" i="14"/>
  <c r="BP9" i="14"/>
  <c r="BO9" i="14"/>
  <c r="AK5" i="14"/>
  <c r="BO13" i="14"/>
  <c r="BP13" i="14"/>
  <c r="BP15" i="14"/>
  <c r="AZ5" i="14"/>
  <c r="BO14" i="14"/>
  <c r="BP14" i="14"/>
  <c r="BO10" i="14"/>
  <c r="BO15" i="14"/>
  <c r="BP9" i="15"/>
  <c r="BA5" i="15"/>
  <c r="BO9" i="15"/>
  <c r="BP11" i="15"/>
  <c r="AX5" i="15"/>
  <c r="BO11" i="15"/>
  <c r="AR5" i="15"/>
  <c r="BO12" i="15"/>
  <c r="BP12" i="15"/>
  <c r="BP11" i="14"/>
  <c r="AL5" i="14"/>
  <c r="BO11" i="14"/>
  <c r="AY5" i="14"/>
  <c r="BA5" i="14"/>
  <c r="AV5" i="14"/>
  <c r="AM5" i="14"/>
  <c r="AX5" i="14"/>
  <c r="AQ5" i="15"/>
  <c r="BP10" i="15"/>
  <c r="BO10" i="15"/>
  <c r="BP16" i="15"/>
  <c r="BO16" i="15"/>
  <c r="BX28" i="14" l="1"/>
  <c r="B28" i="14" s="1"/>
  <c r="BX25" i="14"/>
  <c r="B25" i="14" s="1"/>
  <c r="BX26" i="14"/>
  <c r="Y25" i="17" s="1"/>
  <c r="BX24" i="14"/>
  <c r="Y23" i="17" s="1"/>
  <c r="BX22" i="14"/>
  <c r="Y21" i="17" s="1"/>
  <c r="BX21" i="14"/>
  <c r="B21" i="14" s="1"/>
  <c r="BX16" i="14"/>
  <c r="B16" i="14" s="1"/>
  <c r="BX19" i="14"/>
  <c r="B19" i="14" s="1"/>
  <c r="Y29" i="17"/>
  <c r="Y24" i="17"/>
  <c r="Y27" i="17"/>
  <c r="BX29" i="14"/>
  <c r="Y28" i="17" s="1"/>
  <c r="BX20" i="14"/>
  <c r="Y19" i="17" s="1"/>
  <c r="BX36" i="14"/>
  <c r="B36" i="14" s="1"/>
  <c r="BX27" i="14"/>
  <c r="Y26" i="17" s="1"/>
  <c r="BX34" i="14"/>
  <c r="Y33" i="17" s="1"/>
  <c r="BX35" i="14"/>
  <c r="B35" i="14" s="1"/>
  <c r="BX32" i="14"/>
  <c r="Y31" i="17" s="1"/>
  <c r="BX33" i="14"/>
  <c r="Y32" i="17" s="1"/>
  <c r="BX31" i="14"/>
  <c r="Y30" i="17" s="1"/>
  <c r="BX18" i="14"/>
  <c r="B18" i="14" s="1"/>
  <c r="Y15" i="17"/>
  <c r="Y20" i="17"/>
  <c r="BX17" i="14"/>
  <c r="Y16" i="17" s="1"/>
  <c r="B24" i="14"/>
  <c r="BX23" i="14"/>
  <c r="B23" i="14" s="1"/>
  <c r="BX20" i="15"/>
  <c r="Y19" i="16" s="1"/>
  <c r="BW15" i="15"/>
  <c r="BR15" i="15"/>
  <c r="BS15" i="15"/>
  <c r="BV15" i="15"/>
  <c r="BX23" i="15"/>
  <c r="Y22" i="16" s="1"/>
  <c r="BX31" i="15"/>
  <c r="Y30" i="16" s="1"/>
  <c r="BX25" i="15"/>
  <c r="B25" i="15" s="1"/>
  <c r="BX13" i="15"/>
  <c r="BX14" i="15"/>
  <c r="BX19" i="15"/>
  <c r="Y18" i="16" s="1"/>
  <c r="BX26" i="15"/>
  <c r="Y25" i="16" s="1"/>
  <c r="BX21" i="15"/>
  <c r="Y20" i="16" s="1"/>
  <c r="BX35" i="15"/>
  <c r="B35" i="15" s="1"/>
  <c r="BX32" i="15"/>
  <c r="Y31" i="16" s="1"/>
  <c r="BX28" i="15"/>
  <c r="Y27" i="16" s="1"/>
  <c r="B20" i="15"/>
  <c r="A19" i="16" s="1"/>
  <c r="B26" i="15"/>
  <c r="BX29" i="15"/>
  <c r="B29" i="15" s="1"/>
  <c r="BX27" i="15"/>
  <c r="Y26" i="16" s="1"/>
  <c r="BX24" i="15"/>
  <c r="Y23" i="16" s="1"/>
  <c r="B27" i="15"/>
  <c r="BX36" i="15"/>
  <c r="BX34" i="15"/>
  <c r="Y33" i="16" s="1"/>
  <c r="BX33" i="15"/>
  <c r="BX22" i="15"/>
  <c r="BX30" i="15"/>
  <c r="BV16" i="15"/>
  <c r="BR16" i="15"/>
  <c r="BU16" i="15"/>
  <c r="BW16" i="15"/>
  <c r="BS16" i="15"/>
  <c r="BT16" i="15"/>
  <c r="BR12" i="15"/>
  <c r="BW12" i="15"/>
  <c r="BT12" i="15"/>
  <c r="BS12" i="15"/>
  <c r="BU12" i="15"/>
  <c r="BV12" i="15"/>
  <c r="BO5" i="15"/>
  <c r="BS9" i="15"/>
  <c r="BV9" i="15"/>
  <c r="BT9" i="15"/>
  <c r="BW9" i="15"/>
  <c r="BR9" i="15"/>
  <c r="BU9" i="15"/>
  <c r="BU15" i="14"/>
  <c r="BV15" i="14"/>
  <c r="BW15" i="14"/>
  <c r="BR15" i="14"/>
  <c r="BT15" i="14"/>
  <c r="BS15" i="14"/>
  <c r="BO5" i="14"/>
  <c r="BS10" i="14"/>
  <c r="BU10" i="14"/>
  <c r="BW10" i="14"/>
  <c r="BR10" i="14"/>
  <c r="BT10" i="14"/>
  <c r="BV10" i="14"/>
  <c r="BS12" i="14"/>
  <c r="BV12" i="14"/>
  <c r="BR12" i="14"/>
  <c r="BT12" i="14"/>
  <c r="BW12" i="14"/>
  <c r="BU12" i="14"/>
  <c r="BR18" i="15"/>
  <c r="BS18" i="15"/>
  <c r="BT18" i="15"/>
  <c r="BV18" i="15"/>
  <c r="BW18" i="15"/>
  <c r="BU18" i="15"/>
  <c r="BU17" i="15"/>
  <c r="BT17" i="15"/>
  <c r="BW17" i="15"/>
  <c r="BR17" i="15"/>
  <c r="BV17" i="15"/>
  <c r="BS17" i="15"/>
  <c r="BW10" i="15"/>
  <c r="BU10" i="15"/>
  <c r="BT10" i="15"/>
  <c r="BS10" i="15"/>
  <c r="BV10" i="15"/>
  <c r="BR10" i="15"/>
  <c r="BS11" i="14"/>
  <c r="BU11" i="14"/>
  <c r="BT11" i="14"/>
  <c r="BR11" i="14"/>
  <c r="BV11" i="14"/>
  <c r="BW11" i="14"/>
  <c r="BT11" i="15"/>
  <c r="BS11" i="15"/>
  <c r="BR11" i="15"/>
  <c r="BU11" i="15"/>
  <c r="BW11" i="15"/>
  <c r="BV11" i="15"/>
  <c r="BR14" i="14"/>
  <c r="BV14" i="14"/>
  <c r="BT14" i="14"/>
  <c r="BS14" i="14"/>
  <c r="BU14" i="14"/>
  <c r="BW14" i="14"/>
  <c r="BS13" i="14"/>
  <c r="BR13" i="14"/>
  <c r="BV13" i="14"/>
  <c r="BU13" i="14"/>
  <c r="BW13" i="14"/>
  <c r="BT13" i="14"/>
  <c r="BR9" i="14"/>
  <c r="BW9" i="14"/>
  <c r="BV9" i="14"/>
  <c r="BU9" i="14"/>
  <c r="BS9" i="14"/>
  <c r="BT9" i="14"/>
  <c r="BX15" i="15" l="1"/>
  <c r="B21" i="15"/>
  <c r="B32" i="14"/>
  <c r="B27" i="14"/>
  <c r="Y17" i="17"/>
  <c r="Y18" i="17"/>
  <c r="B26" i="14"/>
  <c r="B29" i="14"/>
  <c r="B22" i="14"/>
  <c r="Y35" i="17"/>
  <c r="B34" i="14"/>
  <c r="Y34" i="17"/>
  <c r="B33" i="14"/>
  <c r="B20" i="14"/>
  <c r="B17" i="14"/>
  <c r="B31" i="14"/>
  <c r="Y22" i="17"/>
  <c r="BX15" i="14"/>
  <c r="Y14" i="17" s="1"/>
  <c r="BX12" i="14"/>
  <c r="Y11" i="17" s="1"/>
  <c r="BX10" i="14"/>
  <c r="BX13" i="14"/>
  <c r="Y12" i="17" s="1"/>
  <c r="BS5" i="14"/>
  <c r="BV5" i="14"/>
  <c r="BR5" i="14"/>
  <c r="BX14" i="14"/>
  <c r="Y13" i="17" s="1"/>
  <c r="BX11" i="14"/>
  <c r="Y9" i="17" s="1"/>
  <c r="Y12" i="16"/>
  <c r="B23" i="15"/>
  <c r="Y24" i="16"/>
  <c r="B31" i="15"/>
  <c r="B32" i="15"/>
  <c r="B28" i="15"/>
  <c r="Y34" i="16"/>
  <c r="Y28" i="16"/>
  <c r="BX16" i="15"/>
  <c r="B34" i="15"/>
  <c r="B24" i="15"/>
  <c r="BX12" i="15"/>
  <c r="Y21" i="16"/>
  <c r="B22" i="15"/>
  <c r="Y32" i="16"/>
  <c r="B33" i="15"/>
  <c r="Y35" i="16"/>
  <c r="B36" i="15"/>
  <c r="BX17" i="15"/>
  <c r="Y16" i="16" s="1"/>
  <c r="BX9" i="15"/>
  <c r="Y29" i="16"/>
  <c r="B30" i="15"/>
  <c r="BX18" i="15"/>
  <c r="Y17" i="16" s="1"/>
  <c r="BX11" i="15"/>
  <c r="Y11" i="16" s="1"/>
  <c r="BX10" i="15"/>
  <c r="Y9" i="16" s="1"/>
  <c r="BX9" i="14"/>
  <c r="BU5" i="15"/>
  <c r="BW5" i="15"/>
  <c r="BV5" i="15"/>
  <c r="BT5" i="14"/>
  <c r="BU5" i="14"/>
  <c r="BW5" i="14"/>
  <c r="B15" i="14"/>
  <c r="BR5" i="15"/>
  <c r="BT5" i="15"/>
  <c r="BS5" i="15"/>
  <c r="Y10" i="17" l="1"/>
  <c r="B12" i="14"/>
  <c r="A11" i="17" s="1"/>
  <c r="B14" i="14"/>
  <c r="B11" i="15"/>
  <c r="B17" i="15"/>
  <c r="B16" i="15"/>
  <c r="A15" i="16" s="1"/>
  <c r="B9" i="15"/>
  <c r="A8" i="16" s="1"/>
  <c r="B12" i="15"/>
  <c r="Y8" i="16"/>
  <c r="B19" i="15"/>
  <c r="A18" i="16" s="1"/>
  <c r="Y13" i="16"/>
  <c r="B15" i="15"/>
  <c r="Y14" i="16"/>
  <c r="Y15" i="16"/>
  <c r="B14" i="15"/>
  <c r="B13" i="15"/>
  <c r="A11" i="16" s="1"/>
  <c r="B18" i="15"/>
  <c r="A17" i="16" s="1"/>
  <c r="B10" i="15"/>
  <c r="A9" i="16" s="1"/>
  <c r="Y10" i="16"/>
  <c r="BX5" i="15"/>
  <c r="B11" i="14"/>
  <c r="B13" i="14"/>
  <c r="A12" i="17" s="1"/>
  <c r="Y8" i="17"/>
  <c r="B9" i="14"/>
  <c r="A8" i="17" s="1"/>
  <c r="BX5" i="14"/>
  <c r="B10" i="14"/>
  <c r="A10" i="17" s="1"/>
  <c r="A9" i="17" l="1"/>
  <c r="A16" i="16"/>
  <c r="A12" i="16"/>
  <c r="A14" i="16"/>
  <c r="A13" i="16"/>
  <c r="A10" i="16"/>
</calcChain>
</file>

<file path=xl/sharedStrings.xml><?xml version="1.0" encoding="utf-8"?>
<sst xmlns="http://schemas.openxmlformats.org/spreadsheetml/2006/main" count="296" uniqueCount="64">
  <si>
    <t>1er</t>
  </si>
  <si>
    <t>2er</t>
  </si>
  <si>
    <t>3er</t>
  </si>
  <si>
    <t>Pos</t>
  </si>
  <si>
    <t>cnt</t>
  </si>
  <si>
    <t>Punkte</t>
  </si>
  <si>
    <t>Einzelpositionen</t>
  </si>
  <si>
    <t>Stand</t>
  </si>
  <si>
    <t>4er</t>
  </si>
  <si>
    <t>5er</t>
  </si>
  <si>
    <t>6er</t>
  </si>
  <si>
    <t>7er</t>
  </si>
  <si>
    <t>8er</t>
  </si>
  <si>
    <t>9er</t>
  </si>
  <si>
    <t>10er</t>
  </si>
  <si>
    <t>Positionsstatistik</t>
  </si>
  <si>
    <t>F1-Wertung</t>
  </si>
  <si>
    <t>-</t>
  </si>
  <si>
    <t>sum</t>
  </si>
  <si>
    <t>min</t>
  </si>
  <si>
    <t>SR</t>
  </si>
  <si>
    <t>Punktentwicklung incl. Streichresultate</t>
  </si>
  <si>
    <t>Positionsentwicklung incl. Streichresultate</t>
  </si>
  <si>
    <t>manuell übertragen</t>
  </si>
  <si>
    <t>vollautomatisch</t>
  </si>
  <si>
    <t>Streichresultate</t>
  </si>
  <si>
    <t>Lauf</t>
  </si>
  <si>
    <t>Anzahl Starter</t>
  </si>
  <si>
    <t>vergebene Punkte</t>
  </si>
  <si>
    <t>Formel-1-Punkteschema</t>
  </si>
  <si>
    <t>Anleitung:</t>
  </si>
  <si>
    <t>1. Positionen des nächsten Laufes eintragen</t>
  </si>
  <si>
    <t>2. Gegebenenfalls Anzahl Streichresultate anpassen (B5)</t>
  </si>
  <si>
    <t>automat.</t>
  </si>
  <si>
    <t>automatisch</t>
  </si>
  <si>
    <t>eintragen</t>
  </si>
  <si>
    <t>3. Neuen Punktestand (BW9:BW36) in die Punktentwicklung kopieren (nur Werte kopieren, keine Formate)</t>
  </si>
  <si>
    <t>4. Neuen Positionsstand (B9:B36) in die Positions entwicklung kopieren (nur Werte kopieren, keine Formate)</t>
  </si>
  <si>
    <t>Starter / Lauf Nummer</t>
  </si>
  <si>
    <t>5. Neu sortieren: Markieren der gesamten Zeilen 9 bis 36; dann: Daten -&gt; Sortieren -&gt; nach Spalte B -&gt; OK</t>
  </si>
  <si>
    <t>#</t>
  </si>
  <si>
    <t>Stauder, Markus</t>
  </si>
  <si>
    <t>Schlieger, Vera</t>
  </si>
  <si>
    <t>Pohl, Michael</t>
  </si>
  <si>
    <t>Zellner, Michael</t>
  </si>
  <si>
    <t>Höfle, Dirk</t>
  </si>
  <si>
    <t>Kraus, Gabriele</t>
  </si>
  <si>
    <t>Anzahl Streichresultate (SR)</t>
  </si>
  <si>
    <t>Positionsentwicklung incl. SR</t>
  </si>
  <si>
    <t>Punktentwicklung incl. SR</t>
  </si>
  <si>
    <t>Lerps, Stefan</t>
  </si>
  <si>
    <t>Kutsch, Jürgen</t>
  </si>
  <si>
    <t>Engelmann, Jutta</t>
  </si>
  <si>
    <t>Schmidt, Benjamin</t>
  </si>
  <si>
    <t>Jahodiez, Daniel</t>
  </si>
  <si>
    <t>Olschewski, Markus</t>
  </si>
  <si>
    <t>n/a</t>
  </si>
  <si>
    <t>Aktueller Stand ADAC-Slalomcup Mazda MX-5 2013 -- Klasse 9, VERBESSERTE FAHRZEUGE</t>
  </si>
  <si>
    <t>Aktueller Stand ADAC-Slalomcup Mazda MX-5 2013 -- Klasse 8, SERIENMÄSSIGE FAHRZEUGE</t>
  </si>
  <si>
    <t>Burgert, Wolfgang</t>
  </si>
  <si>
    <t>Malchow. Jörn</t>
  </si>
  <si>
    <t>Steinwand, Wolfgang</t>
  </si>
  <si>
    <t>Noack, Johann</t>
  </si>
  <si>
    <t>Lasse,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</si>
</sst>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0.0"/>
    <numFmt numFmtId="166" formatCode="#,##0.0_ ;[Red]\-#,##0.0\ "/>
  </numFmts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55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sz val="8"/>
      <color indexed="9"/>
      <name val="Arial"/>
      <family val="2"/>
    </font>
    <font>
      <sz val="8"/>
      <name val="Arial"/>
    </font>
    <font>
      <sz val="1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</cellStyleXfs>
  <cellXfs count="1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0" xfId="0" applyFont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1" fillId="0" borderId="18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20" xfId="0" applyFont="1" applyBorder="1"/>
    <xf numFmtId="0" fontId="2" fillId="0" borderId="18" xfId="0" applyFont="1" applyBorder="1"/>
    <xf numFmtId="0" fontId="5" fillId="0" borderId="21" xfId="0" applyFont="1" applyBorder="1"/>
    <xf numFmtId="0" fontId="5" fillId="0" borderId="22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0" xfId="0" applyFont="1" applyBorder="1" applyAlignment="1">
      <alignment horizontal="right"/>
    </xf>
    <xf numFmtId="0" fontId="5" fillId="0" borderId="23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164" fontId="5" fillId="0" borderId="13" xfId="0" applyNumberFormat="1" applyFont="1" applyBorder="1"/>
    <xf numFmtId="164" fontId="5" fillId="0" borderId="24" xfId="0" applyNumberFormat="1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5" fillId="0" borderId="22" xfId="0" applyNumberFormat="1" applyFont="1" applyFill="1" applyBorder="1" applyAlignment="1">
      <alignment horizontal="center"/>
    </xf>
    <xf numFmtId="0" fontId="5" fillId="0" borderId="25" xfId="0" applyFont="1" applyBorder="1"/>
    <xf numFmtId="2" fontId="5" fillId="0" borderId="0" xfId="0" applyNumberFormat="1" applyFont="1" applyFill="1" applyBorder="1" applyAlignment="1">
      <alignment horizontal="center"/>
    </xf>
    <xf numFmtId="0" fontId="1" fillId="5" borderId="26" xfId="0" applyFont="1" applyFill="1" applyBorder="1"/>
    <xf numFmtId="0" fontId="2" fillId="5" borderId="0" xfId="0" applyFont="1" applyFill="1"/>
    <xf numFmtId="166" fontId="2" fillId="0" borderId="0" xfId="0" applyNumberFormat="1" applyFont="1" applyBorder="1" applyAlignment="1">
      <alignment horizontal="right"/>
    </xf>
    <xf numFmtId="166" fontId="2" fillId="0" borderId="15" xfId="0" applyNumberFormat="1" applyFont="1" applyBorder="1" applyAlignment="1">
      <alignment horizontal="right"/>
    </xf>
    <xf numFmtId="166" fontId="2" fillId="0" borderId="16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5" fontId="5" fillId="0" borderId="7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5" fontId="5" fillId="0" borderId="22" xfId="0" applyNumberFormat="1" applyFont="1" applyBorder="1"/>
    <xf numFmtId="166" fontId="5" fillId="2" borderId="0" xfId="0" applyNumberFormat="1" applyFont="1" applyFill="1" applyBorder="1"/>
    <xf numFmtId="166" fontId="5" fillId="2" borderId="8" xfId="0" applyNumberFormat="1" applyFont="1" applyFill="1" applyBorder="1"/>
    <xf numFmtId="165" fontId="5" fillId="2" borderId="0" xfId="0" applyNumberFormat="1" applyFont="1" applyFill="1" applyBorder="1"/>
    <xf numFmtId="165" fontId="1" fillId="0" borderId="21" xfId="0" applyNumberFormat="1" applyFont="1" applyBorder="1"/>
    <xf numFmtId="165" fontId="5" fillId="2" borderId="8" xfId="0" applyNumberFormat="1" applyFont="1" applyFill="1" applyBorder="1"/>
    <xf numFmtId="165" fontId="1" fillId="0" borderId="2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8" xfId="0" applyNumberFormat="1" applyFont="1" applyBorder="1"/>
    <xf numFmtId="165" fontId="2" fillId="0" borderId="5" xfId="0" applyNumberFormat="1" applyFont="1" applyBorder="1"/>
    <xf numFmtId="0" fontId="2" fillId="6" borderId="0" xfId="0" applyFont="1" applyFill="1"/>
    <xf numFmtId="0" fontId="1" fillId="6" borderId="0" xfId="0" applyFont="1" applyFill="1"/>
    <xf numFmtId="14" fontId="1" fillId="6" borderId="0" xfId="0" applyNumberFormat="1" applyFont="1" applyFill="1"/>
    <xf numFmtId="0" fontId="1" fillId="6" borderId="21" xfId="0" applyFont="1" applyFill="1" applyBorder="1"/>
    <xf numFmtId="0" fontId="2" fillId="6" borderId="21" xfId="0" applyFont="1" applyFill="1" applyBorder="1"/>
    <xf numFmtId="0" fontId="3" fillId="6" borderId="0" xfId="0" applyFont="1" applyFill="1"/>
    <xf numFmtId="0" fontId="6" fillId="6" borderId="0" xfId="0" applyFont="1" applyFill="1"/>
    <xf numFmtId="0" fontId="5" fillId="6" borderId="12" xfId="0" applyFont="1" applyFill="1" applyBorder="1"/>
    <xf numFmtId="0" fontId="5" fillId="6" borderId="10" xfId="0" applyFont="1" applyFill="1" applyBorder="1"/>
    <xf numFmtId="0" fontId="5" fillId="6" borderId="11" xfId="0" applyFont="1" applyFill="1" applyBorder="1"/>
    <xf numFmtId="0" fontId="1" fillId="0" borderId="12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0" xfId="0" applyFont="1" applyFill="1"/>
    <xf numFmtId="0" fontId="1" fillId="0" borderId="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21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1" fillId="0" borderId="21" xfId="0" applyNumberFormat="1" applyFont="1" applyFill="1" applyBorder="1"/>
    <xf numFmtId="0" fontId="3" fillId="0" borderId="21" xfId="0" applyFont="1" applyFill="1" applyBorder="1"/>
    <xf numFmtId="0" fontId="5" fillId="0" borderId="21" xfId="0" applyFont="1" applyFill="1" applyBorder="1"/>
    <xf numFmtId="0" fontId="0" fillId="0" borderId="0" xfId="0" applyFill="1"/>
    <xf numFmtId="165" fontId="2" fillId="0" borderId="0" xfId="0" applyNumberFormat="1" applyFont="1"/>
    <xf numFmtId="0" fontId="7" fillId="6" borderId="0" xfId="0" applyFont="1" applyFill="1" applyBorder="1"/>
    <xf numFmtId="0" fontId="7" fillId="6" borderId="0" xfId="0" applyFont="1" applyFill="1" applyBorder="1" applyAlignment="1">
      <alignment horizontal="center"/>
    </xf>
    <xf numFmtId="0" fontId="5" fillId="6" borderId="0" xfId="0" applyFont="1" applyFill="1"/>
    <xf numFmtId="0" fontId="1" fillId="6" borderId="0" xfId="0" applyFont="1" applyFill="1" applyBorder="1"/>
    <xf numFmtId="0" fontId="2" fillId="6" borderId="0" xfId="0" applyFont="1" applyFill="1" applyBorder="1"/>
    <xf numFmtId="14" fontId="1" fillId="6" borderId="0" xfId="0" applyNumberFormat="1" applyFont="1" applyFill="1" applyBorder="1"/>
    <xf numFmtId="164" fontId="5" fillId="6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2" fontId="5" fillId="6" borderId="0" xfId="0" applyNumberFormat="1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/>
    <xf numFmtId="0" fontId="1" fillId="6" borderId="18" xfId="0" applyFont="1" applyFill="1" applyBorder="1" applyAlignment="1">
      <alignment horizontal="right"/>
    </xf>
    <xf numFmtId="0" fontId="2" fillId="6" borderId="18" xfId="0" applyFont="1" applyFill="1" applyBorder="1" applyAlignment="1">
      <alignment horizontal="center"/>
    </xf>
    <xf numFmtId="0" fontId="2" fillId="6" borderId="18" xfId="0" applyFont="1" applyFill="1" applyBorder="1"/>
    <xf numFmtId="0" fontId="1" fillId="5" borderId="18" xfId="0" applyFont="1" applyFill="1" applyBorder="1"/>
    <xf numFmtId="165" fontId="1" fillId="6" borderId="18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0" fontId="2" fillId="0" borderId="0" xfId="9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6" borderId="0" xfId="0" applyFont="1" applyFill="1" applyAlignment="1">
      <alignment horizontal="left"/>
    </xf>
    <xf numFmtId="0" fontId="2" fillId="6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</cellXfs>
  <cellStyles count="11">
    <cellStyle name="Standard" xfId="0" builtinId="0"/>
    <cellStyle name="Standard 2" xfId="1"/>
    <cellStyle name="Standard 3" xfId="2"/>
    <cellStyle name="Standard 3 2" xfId="3"/>
    <cellStyle name="Standard 3 2 2" xfId="4"/>
    <cellStyle name="Standard 3 3" xfId="5"/>
    <cellStyle name="Standard 4" xfId="6"/>
    <cellStyle name="Standard 4 2" xfId="7"/>
    <cellStyle name="Standard 5" xfId="8"/>
    <cellStyle name="Standard 6" xfId="9"/>
    <cellStyle name="Standard 7" xfId="10"/>
  </cellStyles>
  <dxfs count="31"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3"/>
  <sheetViews>
    <sheetView zoomScaleNormal="100" workbookViewId="0">
      <pane xSplit="4" ySplit="8" topLeftCell="E9" activePane="bottomRight" state="frozen"/>
      <selection pane="topRight" activeCell="D1" sqref="D1"/>
      <selection pane="bottomLeft" activeCell="A11" sqref="A11"/>
      <selection pane="bottomRight" activeCell="D19" sqref="D19"/>
    </sheetView>
  </sheetViews>
  <sheetFormatPr baseColWidth="10" defaultRowHeight="12.75" x14ac:dyDescent="0.2"/>
  <cols>
    <col min="1" max="1" width="1.28515625" style="1" customWidth="1"/>
    <col min="2" max="2" width="7.140625" style="1" customWidth="1"/>
    <col min="3" max="3" width="5.7109375" style="1" customWidth="1"/>
    <col min="4" max="4" width="22.7109375" style="1" customWidth="1"/>
    <col min="5" max="5" width="1.140625" style="1" customWidth="1"/>
    <col min="6" max="34" width="2.7109375" style="1" customWidth="1"/>
    <col min="35" max="35" width="0.140625" style="1" customWidth="1"/>
    <col min="36" max="36" width="1.28515625" style="1" customWidth="1"/>
    <col min="37" max="66" width="4.7109375" style="1" customWidth="1"/>
    <col min="67" max="67" width="5.140625" style="1" customWidth="1"/>
    <col min="68" max="69" width="2.85546875" style="1" customWidth="1"/>
    <col min="70" max="74" width="3.7109375" style="1" customWidth="1"/>
    <col min="75" max="75" width="0.140625" style="1" customWidth="1"/>
    <col min="76" max="76" width="6" style="1" customWidth="1"/>
    <col min="77" max="77" width="1.28515625" style="1" customWidth="1"/>
    <col min="78" max="80" width="3.5703125" style="1" customWidth="1"/>
    <col min="81" max="87" width="3.28515625" style="1" customWidth="1"/>
    <col min="88" max="88" width="1.28515625" style="1" customWidth="1"/>
    <col min="89" max="89" width="9.28515625" style="1" customWidth="1"/>
    <col min="90" max="92" width="1.28515625" style="1" customWidth="1"/>
    <col min="93" max="93" width="4" style="1" customWidth="1"/>
    <col min="94" max="123" width="3.85546875" style="1" customWidth="1"/>
    <col min="124" max="124" width="1.28515625" style="1" customWidth="1"/>
    <col min="125" max="125" width="3.7109375" style="1" customWidth="1"/>
    <col min="126" max="155" width="2.85546875" style="1" customWidth="1"/>
    <col min="156" max="156" width="1.28515625" style="1" customWidth="1"/>
    <col min="169" max="16384" width="11.42578125" style="1"/>
  </cols>
  <sheetData>
    <row r="1" spans="1:156" ht="3.75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46"/>
    </row>
    <row r="2" spans="1:156" x14ac:dyDescent="0.2">
      <c r="B2" s="157" t="s">
        <v>58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46"/>
    </row>
    <row r="3" spans="1:156" ht="3.75" customHeight="1" x14ac:dyDescent="0.2">
      <c r="A3" s="90"/>
      <c r="B3" s="91"/>
      <c r="C3" s="91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46"/>
    </row>
    <row r="4" spans="1:156" ht="13.5" thickBot="1" x14ac:dyDescent="0.25">
      <c r="A4" s="90"/>
      <c r="B4" s="90"/>
      <c r="C4" s="90"/>
      <c r="D4" s="90"/>
      <c r="E4" s="90"/>
      <c r="F4" s="155" t="s">
        <v>27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90"/>
      <c r="AK4" s="58" t="s">
        <v>28</v>
      </c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67"/>
      <c r="BP4" s="31"/>
      <c r="BQ4" s="31"/>
      <c r="BR4" s="31"/>
      <c r="BS4" s="31"/>
      <c r="BT4" s="31"/>
      <c r="BU4" s="31"/>
      <c r="BV4" s="31"/>
      <c r="BW4" s="31"/>
      <c r="BX4" s="67"/>
      <c r="BY4" s="90"/>
      <c r="BZ4" s="121" t="s">
        <v>29</v>
      </c>
      <c r="CA4" s="121"/>
      <c r="CB4" s="121"/>
      <c r="CC4" s="121"/>
      <c r="CD4" s="121"/>
      <c r="CE4" s="121"/>
      <c r="CF4" s="121"/>
      <c r="CG4" s="121"/>
      <c r="CH4" s="121"/>
      <c r="CI4" s="121"/>
      <c r="CJ4" s="90"/>
      <c r="CK4" s="90"/>
      <c r="CL4" s="90"/>
      <c r="CM4" s="46"/>
    </row>
    <row r="5" spans="1:156" ht="13.5" thickBot="1" x14ac:dyDescent="0.25">
      <c r="A5" s="90"/>
      <c r="B5" s="69">
        <v>3</v>
      </c>
      <c r="C5" s="90"/>
      <c r="D5" s="91" t="s">
        <v>47</v>
      </c>
      <c r="E5" s="90"/>
      <c r="F5" s="63">
        <f t="shared" ref="F5:AI5" si="0">COUNTIF(F9:F36,"&gt;0")</f>
        <v>11</v>
      </c>
      <c r="G5" s="64">
        <f t="shared" si="0"/>
        <v>10</v>
      </c>
      <c r="H5" s="64">
        <f t="shared" si="0"/>
        <v>7</v>
      </c>
      <c r="I5" s="64">
        <f t="shared" si="0"/>
        <v>8</v>
      </c>
      <c r="J5" s="64">
        <f t="shared" si="0"/>
        <v>8</v>
      </c>
      <c r="K5" s="64">
        <f t="shared" si="0"/>
        <v>6</v>
      </c>
      <c r="L5" s="64">
        <f t="shared" si="0"/>
        <v>6</v>
      </c>
      <c r="M5" s="64">
        <f t="shared" si="0"/>
        <v>6</v>
      </c>
      <c r="N5" s="64">
        <f t="shared" si="0"/>
        <v>5</v>
      </c>
      <c r="O5" s="64">
        <f t="shared" si="0"/>
        <v>0</v>
      </c>
      <c r="P5" s="64">
        <f t="shared" si="0"/>
        <v>0</v>
      </c>
      <c r="Q5" s="64">
        <f t="shared" si="0"/>
        <v>0</v>
      </c>
      <c r="R5" s="64">
        <f t="shared" si="0"/>
        <v>0</v>
      </c>
      <c r="S5" s="64">
        <f t="shared" si="0"/>
        <v>0</v>
      </c>
      <c r="T5" s="64">
        <f t="shared" si="0"/>
        <v>0</v>
      </c>
      <c r="U5" s="64">
        <f t="shared" si="0"/>
        <v>0</v>
      </c>
      <c r="V5" s="64">
        <f>COUNTIF(V9:V36,"&gt;0")</f>
        <v>0</v>
      </c>
      <c r="W5" s="64">
        <f>COUNTIF(W9:W36,"&gt;0")</f>
        <v>0</v>
      </c>
      <c r="X5" s="64">
        <f>COUNTIF(X9:X36,"&gt;0")</f>
        <v>0</v>
      </c>
      <c r="Y5" s="64">
        <f t="shared" si="0"/>
        <v>0</v>
      </c>
      <c r="Z5" s="64">
        <f t="shared" si="0"/>
        <v>0</v>
      </c>
      <c r="AA5" s="64">
        <f t="shared" si="0"/>
        <v>0</v>
      </c>
      <c r="AB5" s="64">
        <f t="shared" si="0"/>
        <v>0</v>
      </c>
      <c r="AC5" s="64">
        <f t="shared" si="0"/>
        <v>0</v>
      </c>
      <c r="AD5" s="64">
        <f t="shared" si="0"/>
        <v>0</v>
      </c>
      <c r="AE5" s="64">
        <f t="shared" si="0"/>
        <v>0</v>
      </c>
      <c r="AF5" s="64">
        <f t="shared" si="0"/>
        <v>0</v>
      </c>
      <c r="AG5" s="64">
        <f t="shared" si="0"/>
        <v>0</v>
      </c>
      <c r="AH5" s="64">
        <f t="shared" si="0"/>
        <v>0</v>
      </c>
      <c r="AI5" s="65">
        <f t="shared" si="0"/>
        <v>0</v>
      </c>
      <c r="AJ5" s="90"/>
      <c r="AK5" s="77">
        <f t="shared" ref="AK5:BO5" si="1">SUM(AK9:AK36)</f>
        <v>60.95</v>
      </c>
      <c r="AL5" s="78">
        <f t="shared" si="1"/>
        <v>51</v>
      </c>
      <c r="AM5" s="78">
        <f t="shared" si="1"/>
        <v>33.5</v>
      </c>
      <c r="AN5" s="78">
        <f t="shared" si="1"/>
        <v>39</v>
      </c>
      <c r="AO5" s="78">
        <f t="shared" si="1"/>
        <v>39</v>
      </c>
      <c r="AP5" s="78">
        <f t="shared" si="1"/>
        <v>28</v>
      </c>
      <c r="AQ5" s="78">
        <f t="shared" si="1"/>
        <v>28</v>
      </c>
      <c r="AR5" s="78">
        <f t="shared" si="1"/>
        <v>28</v>
      </c>
      <c r="AS5" s="78">
        <f t="shared" si="1"/>
        <v>22.5</v>
      </c>
      <c r="AT5" s="78">
        <f t="shared" si="1"/>
        <v>0</v>
      </c>
      <c r="AU5" s="78">
        <f t="shared" si="1"/>
        <v>0</v>
      </c>
      <c r="AV5" s="78">
        <f t="shared" si="1"/>
        <v>0</v>
      </c>
      <c r="AW5" s="78">
        <f t="shared" si="1"/>
        <v>0</v>
      </c>
      <c r="AX5" s="78">
        <f t="shared" si="1"/>
        <v>0</v>
      </c>
      <c r="AY5" s="78">
        <f t="shared" si="1"/>
        <v>0</v>
      </c>
      <c r="AZ5" s="78">
        <f t="shared" si="1"/>
        <v>0</v>
      </c>
      <c r="BA5" s="78">
        <f t="shared" si="1"/>
        <v>0</v>
      </c>
      <c r="BB5" s="78">
        <f t="shared" si="1"/>
        <v>0</v>
      </c>
      <c r="BC5" s="78">
        <f t="shared" si="1"/>
        <v>0</v>
      </c>
      <c r="BD5" s="78">
        <f t="shared" si="1"/>
        <v>0</v>
      </c>
      <c r="BE5" s="78">
        <f t="shared" si="1"/>
        <v>0</v>
      </c>
      <c r="BF5" s="78">
        <f t="shared" si="1"/>
        <v>0</v>
      </c>
      <c r="BG5" s="78">
        <f t="shared" si="1"/>
        <v>0</v>
      </c>
      <c r="BH5" s="78">
        <f t="shared" si="1"/>
        <v>0</v>
      </c>
      <c r="BI5" s="78">
        <f t="shared" si="1"/>
        <v>0</v>
      </c>
      <c r="BJ5" s="78">
        <f t="shared" si="1"/>
        <v>0</v>
      </c>
      <c r="BK5" s="78">
        <f t="shared" si="1"/>
        <v>0</v>
      </c>
      <c r="BL5" s="78">
        <f t="shared" si="1"/>
        <v>0</v>
      </c>
      <c r="BM5" s="78">
        <f t="shared" si="1"/>
        <v>0</v>
      </c>
      <c r="BN5" s="78">
        <f t="shared" si="1"/>
        <v>0</v>
      </c>
      <c r="BO5" s="79">
        <f t="shared" si="1"/>
        <v>329.95</v>
      </c>
      <c r="BP5" s="31"/>
      <c r="BQ5" s="31"/>
      <c r="BR5" s="68">
        <f t="shared" ref="BR5:BX5" si="2">SUM(BR9:BR36)</f>
        <v>7</v>
      </c>
      <c r="BS5" s="68">
        <f t="shared" si="2"/>
        <v>13.73</v>
      </c>
      <c r="BT5" s="68">
        <f t="shared" si="2"/>
        <v>17</v>
      </c>
      <c r="BU5" s="68">
        <f t="shared" si="2"/>
        <v>0</v>
      </c>
      <c r="BV5" s="68">
        <f t="shared" si="2"/>
        <v>0</v>
      </c>
      <c r="BW5" s="68">
        <f t="shared" si="2"/>
        <v>0</v>
      </c>
      <c r="BX5" s="66">
        <f t="shared" si="2"/>
        <v>292.21999999999997</v>
      </c>
      <c r="BY5" s="90"/>
      <c r="BZ5" s="122">
        <v>10</v>
      </c>
      <c r="CA5" s="122">
        <v>8</v>
      </c>
      <c r="CB5" s="122">
        <v>6</v>
      </c>
      <c r="CC5" s="122">
        <v>5</v>
      </c>
      <c r="CD5" s="122">
        <v>4</v>
      </c>
      <c r="CE5" s="122">
        <v>3</v>
      </c>
      <c r="CF5" s="122">
        <v>2</v>
      </c>
      <c r="CG5" s="122">
        <v>1</v>
      </c>
      <c r="CH5" s="122"/>
      <c r="CI5" s="122"/>
      <c r="CJ5" s="95"/>
      <c r="CK5" s="90"/>
      <c r="CL5" s="90"/>
      <c r="CM5" s="46"/>
      <c r="DC5" s="120"/>
      <c r="DD5" s="120"/>
      <c r="DE5" s="120"/>
      <c r="DF5" s="120"/>
    </row>
    <row r="6" spans="1:156" ht="12.75" customHeight="1" x14ac:dyDescent="0.2">
      <c r="A6" s="90"/>
      <c r="B6" s="90"/>
      <c r="C6" s="90"/>
      <c r="D6" s="90"/>
      <c r="E6" s="91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6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7" t="s">
        <v>25</v>
      </c>
      <c r="BR6" s="98"/>
      <c r="BS6" s="98"/>
      <c r="BT6" s="98"/>
      <c r="BU6" s="98"/>
      <c r="BV6" s="98"/>
      <c r="BW6" s="99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5"/>
      <c r="CL6" s="90"/>
      <c r="CM6" s="46"/>
      <c r="CO6" s="22" t="s">
        <v>49</v>
      </c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40"/>
      <c r="DU6" s="22" t="s">
        <v>48</v>
      </c>
      <c r="DV6" s="39"/>
      <c r="DW6" s="39"/>
      <c r="DX6" s="39"/>
      <c r="DY6" s="39"/>
      <c r="DZ6" s="39"/>
      <c r="EA6" s="39"/>
      <c r="EB6" s="38"/>
      <c r="EC6" s="39"/>
      <c r="ED6" s="39"/>
      <c r="EE6" s="39"/>
      <c r="EF6" s="39"/>
      <c r="EG6" s="39"/>
      <c r="EH6" s="39"/>
      <c r="EI6" s="39"/>
      <c r="EJ6" s="38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40"/>
    </row>
    <row r="7" spans="1:156" x14ac:dyDescent="0.2">
      <c r="A7" s="90"/>
      <c r="B7" s="90"/>
      <c r="C7" s="90"/>
      <c r="D7" s="90"/>
      <c r="E7" s="90"/>
      <c r="F7" s="22" t="s">
        <v>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9"/>
      <c r="AJ7" s="90"/>
      <c r="AK7" s="22" t="s">
        <v>5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25"/>
      <c r="BP7" s="25"/>
      <c r="BQ7" s="25" t="s">
        <v>19</v>
      </c>
      <c r="BR7" s="25" t="s">
        <v>19</v>
      </c>
      <c r="BS7" s="25" t="s">
        <v>19</v>
      </c>
      <c r="BT7" s="25" t="s">
        <v>19</v>
      </c>
      <c r="BU7" s="25" t="s">
        <v>19</v>
      </c>
      <c r="BV7" s="25" t="s">
        <v>19</v>
      </c>
      <c r="BW7" s="25" t="s">
        <v>19</v>
      </c>
      <c r="BX7" s="47" t="s">
        <v>5</v>
      </c>
      <c r="BY7" s="90"/>
      <c r="BZ7" s="22" t="s">
        <v>15</v>
      </c>
      <c r="CA7" s="18"/>
      <c r="CB7" s="18"/>
      <c r="CC7" s="18"/>
      <c r="CD7" s="18"/>
      <c r="CE7" s="18"/>
      <c r="CF7" s="18"/>
      <c r="CG7" s="18"/>
      <c r="CH7" s="18"/>
      <c r="CI7" s="19"/>
      <c r="CJ7" s="90"/>
      <c r="CK7" s="95"/>
      <c r="CL7" s="90"/>
      <c r="CM7" s="46"/>
      <c r="CO7" s="52" t="s">
        <v>20</v>
      </c>
      <c r="CP7" s="41">
        <v>0</v>
      </c>
      <c r="CQ7" s="41">
        <v>0</v>
      </c>
      <c r="CR7" s="41">
        <v>1</v>
      </c>
      <c r="CS7" s="41">
        <v>1</v>
      </c>
      <c r="CT7" s="41">
        <v>2</v>
      </c>
      <c r="CU7" s="41">
        <v>2</v>
      </c>
      <c r="CV7" s="41">
        <v>3</v>
      </c>
      <c r="CW7" s="41">
        <v>3</v>
      </c>
      <c r="CX7" s="41">
        <v>4</v>
      </c>
      <c r="CY7" s="41">
        <v>4</v>
      </c>
      <c r="CZ7" s="41">
        <v>5</v>
      </c>
      <c r="DA7" s="41">
        <v>5</v>
      </c>
      <c r="DB7" s="41">
        <v>6</v>
      </c>
      <c r="DC7" s="41">
        <v>6</v>
      </c>
      <c r="DD7" s="41">
        <v>6</v>
      </c>
      <c r="DE7" s="41">
        <v>6</v>
      </c>
      <c r="DF7" s="41">
        <v>6</v>
      </c>
      <c r="DG7" s="41">
        <v>6</v>
      </c>
      <c r="DH7" s="41">
        <v>6</v>
      </c>
      <c r="DI7" s="41">
        <v>6</v>
      </c>
      <c r="DJ7" s="41">
        <v>6</v>
      </c>
      <c r="DK7" s="41">
        <v>6</v>
      </c>
      <c r="DL7" s="41">
        <v>6</v>
      </c>
      <c r="DM7" s="41">
        <v>6</v>
      </c>
      <c r="DN7" s="41">
        <v>6</v>
      </c>
      <c r="DO7" s="41">
        <v>6</v>
      </c>
      <c r="DP7" s="41">
        <v>6</v>
      </c>
      <c r="DQ7" s="41">
        <v>6</v>
      </c>
      <c r="DR7" s="41">
        <v>6</v>
      </c>
      <c r="DS7" s="42">
        <v>6</v>
      </c>
      <c r="DU7" s="52" t="s">
        <v>20</v>
      </c>
      <c r="DV7" s="41">
        <v>0</v>
      </c>
      <c r="DW7" s="41">
        <v>0</v>
      </c>
      <c r="DX7" s="41">
        <v>1</v>
      </c>
      <c r="DY7" s="41">
        <v>1</v>
      </c>
      <c r="DZ7" s="41">
        <v>2</v>
      </c>
      <c r="EA7" s="41">
        <v>2</v>
      </c>
      <c r="EB7" s="41">
        <v>3</v>
      </c>
      <c r="EC7" s="41">
        <v>3</v>
      </c>
      <c r="ED7" s="41">
        <v>4</v>
      </c>
      <c r="EE7" s="41">
        <v>4</v>
      </c>
      <c r="EF7" s="41">
        <v>5</v>
      </c>
      <c r="EG7" s="41">
        <v>5</v>
      </c>
      <c r="EH7" s="41">
        <v>6</v>
      </c>
      <c r="EI7" s="41">
        <v>6</v>
      </c>
      <c r="EJ7" s="41">
        <v>6</v>
      </c>
      <c r="EK7" s="41">
        <v>6</v>
      </c>
      <c r="EL7" s="41">
        <v>6</v>
      </c>
      <c r="EM7" s="41">
        <v>6</v>
      </c>
      <c r="EN7" s="41">
        <v>6</v>
      </c>
      <c r="EO7" s="41">
        <v>6</v>
      </c>
      <c r="EP7" s="41">
        <v>6</v>
      </c>
      <c r="EQ7" s="41">
        <v>6</v>
      </c>
      <c r="ER7" s="41">
        <v>6</v>
      </c>
      <c r="ES7" s="41">
        <v>6</v>
      </c>
      <c r="ET7" s="41">
        <v>6</v>
      </c>
      <c r="EU7" s="41">
        <v>6</v>
      </c>
      <c r="EV7" s="41">
        <v>6</v>
      </c>
      <c r="EW7" s="41">
        <v>6</v>
      </c>
      <c r="EX7" s="41">
        <v>6</v>
      </c>
      <c r="EY7" s="42">
        <v>6</v>
      </c>
      <c r="EZ7" s="1">
        <v>4</v>
      </c>
    </row>
    <row r="8" spans="1:156" ht="13.5" thickBot="1" x14ac:dyDescent="0.25">
      <c r="A8" s="90"/>
      <c r="B8" s="3" t="s">
        <v>3</v>
      </c>
      <c r="C8" s="12" t="s">
        <v>40</v>
      </c>
      <c r="D8" s="8" t="s">
        <v>38</v>
      </c>
      <c r="E8" s="93"/>
      <c r="F8" s="100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01">
        <v>7</v>
      </c>
      <c r="M8" s="101">
        <v>8</v>
      </c>
      <c r="N8" s="101">
        <v>9</v>
      </c>
      <c r="O8" s="101">
        <v>10</v>
      </c>
      <c r="P8" s="101">
        <v>11</v>
      </c>
      <c r="Q8" s="101">
        <v>12</v>
      </c>
      <c r="R8" s="101">
        <v>13</v>
      </c>
      <c r="S8" s="101">
        <v>14</v>
      </c>
      <c r="T8" s="101">
        <v>15</v>
      </c>
      <c r="U8" s="101">
        <v>16</v>
      </c>
      <c r="V8" s="101">
        <v>17</v>
      </c>
      <c r="W8" s="101">
        <v>18</v>
      </c>
      <c r="X8" s="101">
        <v>19</v>
      </c>
      <c r="Y8" s="101">
        <v>20</v>
      </c>
      <c r="Z8" s="101">
        <v>21</v>
      </c>
      <c r="AA8" s="101">
        <v>22</v>
      </c>
      <c r="AB8" s="101">
        <v>23</v>
      </c>
      <c r="AC8" s="101">
        <v>24</v>
      </c>
      <c r="AD8" s="101">
        <v>25</v>
      </c>
      <c r="AE8" s="101">
        <v>26</v>
      </c>
      <c r="AF8" s="101">
        <v>27</v>
      </c>
      <c r="AG8" s="101">
        <v>28</v>
      </c>
      <c r="AH8" s="101">
        <v>29</v>
      </c>
      <c r="AI8" s="102">
        <v>30</v>
      </c>
      <c r="AJ8" s="90"/>
      <c r="AK8" s="3">
        <v>1</v>
      </c>
      <c r="AL8" s="2">
        <v>2</v>
      </c>
      <c r="AM8" s="2">
        <v>3</v>
      </c>
      <c r="AN8" s="2">
        <v>4</v>
      </c>
      <c r="AO8" s="2">
        <v>5</v>
      </c>
      <c r="AP8" s="2">
        <v>6</v>
      </c>
      <c r="AQ8" s="20">
        <v>7</v>
      </c>
      <c r="AR8" s="20">
        <v>8</v>
      </c>
      <c r="AS8" s="20">
        <v>9</v>
      </c>
      <c r="AT8" s="20">
        <v>10</v>
      </c>
      <c r="AU8" s="20">
        <v>11</v>
      </c>
      <c r="AV8" s="20">
        <v>12</v>
      </c>
      <c r="AW8" s="20">
        <v>13</v>
      </c>
      <c r="AX8" s="20">
        <v>14</v>
      </c>
      <c r="AY8" s="20">
        <v>15</v>
      </c>
      <c r="AZ8" s="20">
        <v>16</v>
      </c>
      <c r="BA8" s="20">
        <v>17</v>
      </c>
      <c r="BB8" s="20">
        <v>18</v>
      </c>
      <c r="BC8" s="20">
        <v>19</v>
      </c>
      <c r="BD8" s="20">
        <v>20</v>
      </c>
      <c r="BE8" s="20">
        <v>21</v>
      </c>
      <c r="BF8" s="20">
        <v>22</v>
      </c>
      <c r="BG8" s="20">
        <v>23</v>
      </c>
      <c r="BH8" s="20">
        <v>24</v>
      </c>
      <c r="BI8" s="20">
        <v>25</v>
      </c>
      <c r="BJ8" s="20">
        <v>26</v>
      </c>
      <c r="BK8" s="20">
        <v>27</v>
      </c>
      <c r="BL8" s="20">
        <v>28</v>
      </c>
      <c r="BM8" s="20">
        <v>29</v>
      </c>
      <c r="BN8" s="20">
        <v>30</v>
      </c>
      <c r="BO8" s="23" t="s">
        <v>18</v>
      </c>
      <c r="BP8" s="23" t="s">
        <v>4</v>
      </c>
      <c r="BQ8" s="23">
        <v>0</v>
      </c>
      <c r="BR8" s="23">
        <v>1</v>
      </c>
      <c r="BS8" s="23">
        <v>2</v>
      </c>
      <c r="BT8" s="23">
        <v>3</v>
      </c>
      <c r="BU8" s="23">
        <v>4</v>
      </c>
      <c r="BV8" s="23">
        <v>5</v>
      </c>
      <c r="BW8" s="23">
        <v>6</v>
      </c>
      <c r="BX8" s="48" t="s">
        <v>7</v>
      </c>
      <c r="BY8" s="90"/>
      <c r="BZ8" s="3" t="s">
        <v>0</v>
      </c>
      <c r="CA8" s="12" t="s">
        <v>1</v>
      </c>
      <c r="CB8" s="12" t="s">
        <v>2</v>
      </c>
      <c r="CC8" s="12" t="s">
        <v>8</v>
      </c>
      <c r="CD8" s="12" t="s">
        <v>9</v>
      </c>
      <c r="CE8" s="12" t="s">
        <v>10</v>
      </c>
      <c r="CF8" s="12" t="s">
        <v>11</v>
      </c>
      <c r="CG8" s="12" t="s">
        <v>12</v>
      </c>
      <c r="CH8" s="12" t="s">
        <v>13</v>
      </c>
      <c r="CI8" s="13" t="s">
        <v>14</v>
      </c>
      <c r="CJ8" s="90"/>
      <c r="CK8" s="57" t="s">
        <v>16</v>
      </c>
      <c r="CL8" s="90"/>
      <c r="CM8" s="46"/>
      <c r="CO8" s="51" t="s">
        <v>26</v>
      </c>
      <c r="CP8" s="2">
        <v>1</v>
      </c>
      <c r="CQ8" s="2">
        <v>2</v>
      </c>
      <c r="CR8" s="2">
        <v>3</v>
      </c>
      <c r="CS8" s="2">
        <v>4</v>
      </c>
      <c r="CT8" s="2">
        <v>5</v>
      </c>
      <c r="CU8" s="2">
        <v>6</v>
      </c>
      <c r="CV8" s="20">
        <v>7</v>
      </c>
      <c r="CW8" s="20">
        <v>8</v>
      </c>
      <c r="CX8" s="20">
        <v>9</v>
      </c>
      <c r="CY8" s="20">
        <v>10</v>
      </c>
      <c r="CZ8" s="20">
        <v>11</v>
      </c>
      <c r="DA8" s="20">
        <v>12</v>
      </c>
      <c r="DB8" s="20">
        <v>13</v>
      </c>
      <c r="DC8" s="20">
        <v>14</v>
      </c>
      <c r="DD8" s="20">
        <v>15</v>
      </c>
      <c r="DE8" s="20">
        <v>16</v>
      </c>
      <c r="DF8" s="20">
        <v>17</v>
      </c>
      <c r="DG8" s="20">
        <v>18</v>
      </c>
      <c r="DH8" s="20">
        <v>19</v>
      </c>
      <c r="DI8" s="20">
        <v>20</v>
      </c>
      <c r="DJ8" s="20">
        <v>21</v>
      </c>
      <c r="DK8" s="20">
        <v>22</v>
      </c>
      <c r="DL8" s="20">
        <v>23</v>
      </c>
      <c r="DM8" s="20">
        <v>24</v>
      </c>
      <c r="DN8" s="20">
        <v>25</v>
      </c>
      <c r="DO8" s="20">
        <v>26</v>
      </c>
      <c r="DP8" s="20">
        <v>27</v>
      </c>
      <c r="DQ8" s="20">
        <v>28</v>
      </c>
      <c r="DR8" s="20">
        <v>29</v>
      </c>
      <c r="DS8" s="30">
        <v>30</v>
      </c>
      <c r="DU8" s="51" t="s">
        <v>26</v>
      </c>
      <c r="DV8" s="2">
        <v>1</v>
      </c>
      <c r="DW8" s="2">
        <v>2</v>
      </c>
      <c r="DX8" s="2">
        <v>3</v>
      </c>
      <c r="DY8" s="2">
        <v>4</v>
      </c>
      <c r="DZ8" s="2">
        <v>5</v>
      </c>
      <c r="EA8" s="2">
        <v>6</v>
      </c>
      <c r="EB8" s="20">
        <v>7</v>
      </c>
      <c r="EC8" s="20">
        <v>8</v>
      </c>
      <c r="ED8" s="20">
        <v>9</v>
      </c>
      <c r="EE8" s="20">
        <v>10</v>
      </c>
      <c r="EF8" s="20">
        <v>11</v>
      </c>
      <c r="EG8" s="20">
        <v>12</v>
      </c>
      <c r="EH8" s="20">
        <v>13</v>
      </c>
      <c r="EI8" s="20">
        <v>14</v>
      </c>
      <c r="EJ8" s="20">
        <v>15</v>
      </c>
      <c r="EK8" s="20">
        <v>16</v>
      </c>
      <c r="EL8" s="20">
        <v>17</v>
      </c>
      <c r="EM8" s="20">
        <v>18</v>
      </c>
      <c r="EN8" s="20">
        <v>19</v>
      </c>
      <c r="EO8" s="20">
        <v>20</v>
      </c>
      <c r="EP8" s="20">
        <v>21</v>
      </c>
      <c r="EQ8" s="20">
        <v>22</v>
      </c>
      <c r="ER8" s="20">
        <v>23</v>
      </c>
      <c r="ES8" s="20">
        <v>24</v>
      </c>
      <c r="ET8" s="20">
        <v>25</v>
      </c>
      <c r="EU8" s="20">
        <v>26</v>
      </c>
      <c r="EV8" s="20">
        <v>27</v>
      </c>
      <c r="EW8" s="20">
        <v>28</v>
      </c>
      <c r="EX8" s="20">
        <v>29</v>
      </c>
      <c r="EY8" s="26">
        <v>30</v>
      </c>
    </row>
    <row r="9" spans="1:156" x14ac:dyDescent="0.2">
      <c r="A9" s="90"/>
      <c r="B9" s="49">
        <f t="shared" ref="B9:B20" si="3">IF(BX9=0,"n/a",RANK(BX9,BX$9:BX$36))</f>
        <v>1</v>
      </c>
      <c r="C9" s="14">
        <v>531</v>
      </c>
      <c r="D9" s="6" t="s">
        <v>53</v>
      </c>
      <c r="E9" s="94"/>
      <c r="F9" s="4">
        <v>1</v>
      </c>
      <c r="G9" s="14">
        <v>1</v>
      </c>
      <c r="H9" s="14">
        <v>2</v>
      </c>
      <c r="I9" s="14">
        <v>1</v>
      </c>
      <c r="J9" s="14">
        <v>4</v>
      </c>
      <c r="K9" s="14">
        <v>1</v>
      </c>
      <c r="L9" s="14">
        <v>3</v>
      </c>
      <c r="M9" s="14">
        <v>1</v>
      </c>
      <c r="N9" s="14">
        <v>1</v>
      </c>
      <c r="O9" s="14"/>
      <c r="P9" s="14"/>
      <c r="Q9" s="14"/>
      <c r="R9" s="14"/>
      <c r="S9" s="154"/>
      <c r="T9" s="15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5"/>
      <c r="AJ9" s="90"/>
      <c r="AK9" s="150">
        <f t="shared" ref="AK9:AK20" si="4">IF(ISNUMBER(F9),ROUND(((F$5-F9)/F$5*10+0.5),2),IF(F9="","",0))</f>
        <v>9.59</v>
      </c>
      <c r="AL9" s="149">
        <f t="shared" ref="AL9:AL20" si="5">IF(ISNUMBER(G9),ROUND(((G$5-G9)/G$5*10+0.5),2),IF(G9="","",0))</f>
        <v>9.5</v>
      </c>
      <c r="AM9" s="148">
        <f t="shared" ref="AM9:AM20" si="6">IF(ISNUMBER(H9),ROUND(((H$5-H9)/H$5*10+0.5),2),IF(H9="","",0))</f>
        <v>7.64</v>
      </c>
      <c r="AN9" s="149">
        <f t="shared" ref="AN9:AN20" si="7">IF(ISNUMBER(I9),ROUND(((I$5-I9)/I$5*10+0.5),2),IF(I9="","",0))</f>
        <v>9.25</v>
      </c>
      <c r="AO9" s="149">
        <f t="shared" ref="AO9:AO20" si="8">IF(ISNUMBER(J9),ROUND(((J$5-J9)/J$5*10+0.5),2),IF(J9="","",0))</f>
        <v>5.5</v>
      </c>
      <c r="AP9" s="148">
        <f t="shared" ref="AP9:AP20" si="9">IF(ISNUMBER(K9),ROUND(((K$5-K9)/K$5*10+0.5),2),IF(K9="","",0))</f>
        <v>8.83</v>
      </c>
      <c r="AQ9" s="149">
        <f t="shared" ref="AQ9:AQ20" si="10">IF(ISNUMBER(L9),ROUND(((L$5-L9)/L$5*10+0.5),2),IF(L9="","",0))</f>
        <v>5.5</v>
      </c>
      <c r="AR9" s="149">
        <f t="shared" ref="AR9:AR20" si="11">IF(ISNUMBER(M9),ROUND(((M$5-M9)/M$5*10+0.5),2),IF(M9="","",0))</f>
        <v>8.83</v>
      </c>
      <c r="AS9" s="149">
        <f t="shared" ref="AS9:AS20" si="12">IF(ISNUMBER(N9),ROUND(((N$5-N9)/N$5*10+0.5),2),IF(N9="","",0))</f>
        <v>8.5</v>
      </c>
      <c r="AT9" s="149" t="str">
        <f t="shared" ref="AT9:AT20" si="13">IF(ISNUMBER(O9),ROUND(((O$5-O9)/O$5*10+0.5),2),IF(O9="","",0))</f>
        <v/>
      </c>
      <c r="AU9" s="149" t="str">
        <f t="shared" ref="AU9:AU20" si="14">IF(ISNUMBER(P9),ROUND(((P$5-P9)/P$5*10+0.5),2),IF(P9="","",0))</f>
        <v/>
      </c>
      <c r="AV9" s="149" t="str">
        <f t="shared" ref="AV9:AV20" si="15">IF(ISNUMBER(Q9),ROUND(((Q$5-Q9)/Q$5*10+0.5),2),IF(Q9="","",0))</f>
        <v/>
      </c>
      <c r="AW9" s="149" t="str">
        <f t="shared" ref="AW9:AW20" si="16">IF(ISNUMBER(R9),ROUND(((R$5-R9)/R$5*10+0.5),2),IF(R9="","",0))</f>
        <v/>
      </c>
      <c r="AX9" s="149" t="str">
        <f t="shared" ref="AX9:AX20" si="17">IF(ISNUMBER(S9),ROUND(((S$5-S9)/S$5*10+0.5),2),IF(S9="","",0))</f>
        <v/>
      </c>
      <c r="AY9" s="149" t="str">
        <f t="shared" ref="AY9:AY20" si="18">IF(ISNUMBER(T9),ROUND(((T$5-T9)/T$5*10+0.5),2),IF(T9="","",0))</f>
        <v/>
      </c>
      <c r="AZ9" s="149" t="str">
        <f t="shared" ref="AZ9:AZ20" si="19">IF(ISNUMBER(U9),ROUND(((U$5-U9)/U$5*10+0.5),2),IF(U9="","",0))</f>
        <v/>
      </c>
      <c r="BA9" s="149" t="str">
        <f t="shared" ref="BA9:BA20" si="20">IF(ISNUMBER(V9),ROUND(((V$5-V9)/V$5*10+0.5),2),IF(V9="","",0))</f>
        <v/>
      </c>
      <c r="BB9" s="149" t="str">
        <f t="shared" ref="BB9:BB20" si="21">IF(ISNUMBER(W9),ROUND(((W$5-W9)/W$5*10+0.5),2),IF(W9="","",0))</f>
        <v/>
      </c>
      <c r="BC9" s="149" t="str">
        <f t="shared" ref="BC9:BC20" si="22">IF(ISNUMBER(X9),ROUND(((X$5-X9)/X$5*10+0.5),2),IF(X9="","",0))</f>
        <v/>
      </c>
      <c r="BD9" s="149" t="str">
        <f t="shared" ref="BD9:BD20" si="23">IF(ISNUMBER(Y9),ROUND(((Y$5-Y9)/Y$5*10+0.5),2),IF(Y9="","",0))</f>
        <v/>
      </c>
      <c r="BE9" s="149" t="str">
        <f t="shared" ref="BE9:BE20" si="24">IF(ISNUMBER(Z9),ROUND(((Z$5-Z9)/Z$5*10+0.5),2),IF(Z9="","",0))</f>
        <v/>
      </c>
      <c r="BF9" s="73" t="str">
        <f t="shared" ref="BF9:BF20" si="25">IF(ISNUMBER(AA9),ROUND(((AA$5-AA9)/AA$5*10+0.5),2),IF(AA9="","",0))</f>
        <v/>
      </c>
      <c r="BG9" s="73" t="str">
        <f t="shared" ref="BG9:BG20" si="26">IF(ISNUMBER(AB9),ROUND(((AB$5-AB9)/AB$5*10+0.5),2),IF(AB9="","",0))</f>
        <v/>
      </c>
      <c r="BH9" s="73" t="str">
        <f t="shared" ref="BH9:BH20" si="27">IF(ISNUMBER(AC9),ROUND(((AC$5-AC9)/AC$5*10+0.5),1),IF(AC9="","",0))</f>
        <v/>
      </c>
      <c r="BI9" s="73" t="str">
        <f t="shared" ref="BI9:BI20" si="28">IF(ISNUMBER(AD9),ROUND(((AD$5-AD9)/AD$5*10+0.5),1),IF(AD9="","",0))</f>
        <v/>
      </c>
      <c r="BJ9" s="73" t="str">
        <f t="shared" ref="BJ9:BJ20" si="29">IF(ISNUMBER(AE9),ROUND(((AE$5-AE9)/AE$5*10+0.5),1),IF(AE9="","",0))</f>
        <v/>
      </c>
      <c r="BK9" s="73" t="str">
        <f t="shared" ref="BK9:BK20" si="30">IF(ISNUMBER(AF9),ROUND(((AF$5-AF9)/AF$5*10+0.5),1),IF(AF9="","",0))</f>
        <v/>
      </c>
      <c r="BL9" s="73" t="str">
        <f t="shared" ref="BL9:BL20" si="31">IF(ISNUMBER(AG9),ROUND(((AG$5-AG9)/AG$5*10+0.5),1),IF(AG9="","",0))</f>
        <v/>
      </c>
      <c r="BM9" s="73" t="str">
        <f t="shared" ref="BM9:BM20" si="32">IF(ISNUMBER(AH9),ROUND(((AH$5-AH9)/AH$5*10+0.5),1),IF(AH9="","",0))</f>
        <v/>
      </c>
      <c r="BN9" s="73" t="str">
        <f t="shared" ref="BN9:BN20" si="33">IF(ISNUMBER(AI9),ROUND(((AI$5-AI9)/AI$5*10+0.5),1),IF(AI9="","",0))</f>
        <v/>
      </c>
      <c r="BO9" s="80">
        <f t="shared" ref="BO9:BO20" si="34">SUM(AK9:BN9)</f>
        <v>73.14</v>
      </c>
      <c r="BP9" s="24">
        <f t="shared" ref="BP9:BP20" si="35">COUNT(AK9:BN9)</f>
        <v>9</v>
      </c>
      <c r="BQ9" s="28" t="s">
        <v>17</v>
      </c>
      <c r="BR9" s="82">
        <f t="shared" ref="BR9:BW20" si="36">IF(($B$5&gt;=BR$8)*AND($BP9&gt;=BR$8),SMALL($AK9:$BN9,BR$8),"")</f>
        <v>5.5</v>
      </c>
      <c r="BS9" s="82">
        <f t="shared" si="36"/>
        <v>5.5</v>
      </c>
      <c r="BT9" s="82">
        <f t="shared" si="36"/>
        <v>7.64</v>
      </c>
      <c r="BU9" s="82" t="str">
        <f t="shared" si="36"/>
        <v/>
      </c>
      <c r="BV9" s="82" t="str">
        <f t="shared" si="36"/>
        <v/>
      </c>
      <c r="BW9" s="82" t="str">
        <f t="shared" si="36"/>
        <v/>
      </c>
      <c r="BX9" s="83">
        <f t="shared" ref="BX9:BX20" si="37">BO9-SUM(BR9:BW9)</f>
        <v>54.5</v>
      </c>
      <c r="BY9" s="90"/>
      <c r="BZ9" s="32">
        <f t="shared" ref="BZ9:BZ20" si="38">COUNTIF($F9:$AI9,1)</f>
        <v>6</v>
      </c>
      <c r="CA9" s="33">
        <f t="shared" ref="CA9:CA20" si="39">COUNTIF($F9:$AI9,2)</f>
        <v>1</v>
      </c>
      <c r="CB9" s="33">
        <f t="shared" ref="CB9:CB20" si="40">COUNTIF($F9:$AI9,3)</f>
        <v>1</v>
      </c>
      <c r="CC9" s="33">
        <f t="shared" ref="CC9:CC20" si="41">COUNTIF($F9:$AI9,4)</f>
        <v>1</v>
      </c>
      <c r="CD9" s="33">
        <f t="shared" ref="CD9:CD20" si="42">COUNTIF($F9:$AI9,5)</f>
        <v>0</v>
      </c>
      <c r="CE9" s="33">
        <f t="shared" ref="CE9:CE20" si="43">COUNTIF($F9:$AI9,6)</f>
        <v>0</v>
      </c>
      <c r="CF9" s="33">
        <f t="shared" ref="CF9:CF20" si="44">COUNTIF($F9:$AI9,7)</f>
        <v>0</v>
      </c>
      <c r="CG9" s="33">
        <f t="shared" ref="CG9:CG20" si="45">COUNTIF($F9:$AI9,8)</f>
        <v>0</v>
      </c>
      <c r="CH9" s="33">
        <f t="shared" ref="CH9:CH20" si="46">COUNTIF($F9:$AI9,9)</f>
        <v>0</v>
      </c>
      <c r="CI9" s="34">
        <f t="shared" ref="CI9:CI20" si="47">COUNTIF($F9:$AI9,10)</f>
        <v>0</v>
      </c>
      <c r="CJ9" s="90"/>
      <c r="CK9" s="55">
        <f t="shared" ref="CK9:CK20" si="48">BZ9*$BZ$5+CA9*$CA$5+CB9*$CB$5+CC9*$CC$5+CD9*$CD$5+CE9*$CE$5+CF9*$CF$5+CG9*$CG$5</f>
        <v>79</v>
      </c>
      <c r="CL9" s="90"/>
      <c r="CM9" s="46"/>
      <c r="CO9" s="53" t="str">
        <f t="shared" ref="CO9:CO20" si="49">D9</f>
        <v>Schmidt, Benjamin</v>
      </c>
      <c r="CP9" s="140">
        <v>9.5</v>
      </c>
      <c r="CQ9" s="146">
        <v>19</v>
      </c>
      <c r="CR9" s="140">
        <v>19</v>
      </c>
      <c r="CS9" s="140">
        <v>28.39</v>
      </c>
      <c r="CT9" s="140">
        <v>37.78</v>
      </c>
      <c r="CU9" s="140">
        <v>37.78</v>
      </c>
      <c r="CV9" s="140">
        <v>47.28</v>
      </c>
      <c r="CW9" s="140">
        <v>56.78</v>
      </c>
      <c r="CX9" s="140">
        <v>56.78</v>
      </c>
      <c r="CY9" s="140">
        <v>56.78</v>
      </c>
      <c r="CZ9" s="140">
        <v>56.78</v>
      </c>
      <c r="DA9" s="140">
        <v>56.78</v>
      </c>
      <c r="DB9" s="140">
        <v>66.03</v>
      </c>
      <c r="DC9" s="140">
        <v>75.42</v>
      </c>
      <c r="DD9" s="140">
        <v>84.67</v>
      </c>
      <c r="DE9" s="140">
        <v>93.92</v>
      </c>
      <c r="DF9" s="140">
        <v>103.17</v>
      </c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1"/>
      <c r="DU9" s="53" t="str">
        <f t="shared" ref="DU9:DU20" si="50">D9</f>
        <v>Schmidt, Benjamin</v>
      </c>
      <c r="DV9" s="4">
        <v>1</v>
      </c>
      <c r="DW9" s="43">
        <v>1</v>
      </c>
      <c r="DX9" s="43">
        <v>4</v>
      </c>
      <c r="DY9" s="43">
        <v>2</v>
      </c>
      <c r="DZ9" s="43">
        <v>2</v>
      </c>
      <c r="EA9" s="43">
        <v>4</v>
      </c>
      <c r="EB9" s="43">
        <v>2</v>
      </c>
      <c r="EC9" s="43">
        <v>1</v>
      </c>
      <c r="ED9" s="43">
        <v>1</v>
      </c>
      <c r="EE9" s="43">
        <v>1</v>
      </c>
      <c r="EF9" s="43">
        <v>1</v>
      </c>
      <c r="EG9" s="43">
        <v>1</v>
      </c>
      <c r="EH9" s="43">
        <v>1</v>
      </c>
      <c r="EI9" s="43">
        <v>1</v>
      </c>
      <c r="EJ9" s="43">
        <v>1</v>
      </c>
      <c r="EK9" s="43">
        <v>1</v>
      </c>
      <c r="EL9" s="43">
        <v>1</v>
      </c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4"/>
    </row>
    <row r="10" spans="1:156" x14ac:dyDescent="0.2">
      <c r="A10" s="90"/>
      <c r="B10" s="49">
        <f t="shared" si="3"/>
        <v>2</v>
      </c>
      <c r="C10" s="14">
        <v>537</v>
      </c>
      <c r="D10" s="6" t="s">
        <v>51</v>
      </c>
      <c r="E10" s="94"/>
      <c r="F10" s="4">
        <v>4</v>
      </c>
      <c r="G10" s="14">
        <v>3</v>
      </c>
      <c r="H10" s="14">
        <v>3</v>
      </c>
      <c r="I10" s="14">
        <v>2</v>
      </c>
      <c r="J10" s="14">
        <v>1</v>
      </c>
      <c r="K10" s="14">
        <v>3</v>
      </c>
      <c r="L10" s="14">
        <v>6</v>
      </c>
      <c r="M10" s="14">
        <v>2</v>
      </c>
      <c r="N10" s="14">
        <v>3</v>
      </c>
      <c r="O10" s="14"/>
      <c r="P10" s="14"/>
      <c r="Q10" s="14"/>
      <c r="R10" s="14"/>
      <c r="S10" s="154"/>
      <c r="T10" s="15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5"/>
      <c r="AJ10" s="90"/>
      <c r="AK10" s="151">
        <f t="shared" si="4"/>
        <v>6.86</v>
      </c>
      <c r="AL10" s="148">
        <f t="shared" si="5"/>
        <v>7.5</v>
      </c>
      <c r="AM10" s="148">
        <f t="shared" si="6"/>
        <v>6.21</v>
      </c>
      <c r="AN10" s="148">
        <f t="shared" si="7"/>
        <v>8</v>
      </c>
      <c r="AO10" s="148">
        <f t="shared" si="8"/>
        <v>9.25</v>
      </c>
      <c r="AP10" s="148">
        <f t="shared" si="9"/>
        <v>5.5</v>
      </c>
      <c r="AQ10" s="148">
        <f t="shared" si="10"/>
        <v>0.5</v>
      </c>
      <c r="AR10" s="148">
        <f t="shared" si="11"/>
        <v>7.17</v>
      </c>
      <c r="AS10" s="148">
        <f t="shared" si="12"/>
        <v>4.5</v>
      </c>
      <c r="AT10" s="148" t="str">
        <f t="shared" si="13"/>
        <v/>
      </c>
      <c r="AU10" s="148" t="str">
        <f t="shared" si="14"/>
        <v/>
      </c>
      <c r="AV10" s="148" t="str">
        <f t="shared" si="15"/>
        <v/>
      </c>
      <c r="AW10" s="148" t="str">
        <f t="shared" si="16"/>
        <v/>
      </c>
      <c r="AX10" s="148" t="str">
        <f t="shared" si="17"/>
        <v/>
      </c>
      <c r="AY10" s="148" t="str">
        <f t="shared" si="18"/>
        <v/>
      </c>
      <c r="AZ10" s="148" t="str">
        <f t="shared" si="19"/>
        <v/>
      </c>
      <c r="BA10" s="148" t="str">
        <f t="shared" si="20"/>
        <v/>
      </c>
      <c r="BB10" s="148" t="str">
        <f t="shared" si="21"/>
        <v/>
      </c>
      <c r="BC10" s="148" t="str">
        <f t="shared" si="22"/>
        <v/>
      </c>
      <c r="BD10" s="148" t="str">
        <f t="shared" si="23"/>
        <v/>
      </c>
      <c r="BE10" s="148" t="str">
        <f t="shared" si="24"/>
        <v/>
      </c>
      <c r="BF10" s="71" t="str">
        <f t="shared" si="25"/>
        <v/>
      </c>
      <c r="BG10" s="71" t="str">
        <f t="shared" si="26"/>
        <v/>
      </c>
      <c r="BH10" s="71" t="str">
        <f t="shared" si="27"/>
        <v/>
      </c>
      <c r="BI10" s="71" t="str">
        <f t="shared" si="28"/>
        <v/>
      </c>
      <c r="BJ10" s="71" t="str">
        <f t="shared" si="29"/>
        <v/>
      </c>
      <c r="BK10" s="71" t="str">
        <f t="shared" si="30"/>
        <v/>
      </c>
      <c r="BL10" s="71" t="str">
        <f t="shared" si="31"/>
        <v/>
      </c>
      <c r="BM10" s="71" t="str">
        <f t="shared" si="32"/>
        <v/>
      </c>
      <c r="BN10" s="71" t="str">
        <f t="shared" si="33"/>
        <v/>
      </c>
      <c r="BO10" s="80">
        <f t="shared" si="34"/>
        <v>55.49</v>
      </c>
      <c r="BP10" s="24">
        <f t="shared" si="35"/>
        <v>9</v>
      </c>
      <c r="BQ10" s="28" t="s">
        <v>17</v>
      </c>
      <c r="BR10" s="82">
        <f t="shared" si="36"/>
        <v>0.5</v>
      </c>
      <c r="BS10" s="82">
        <f t="shared" si="36"/>
        <v>4.5</v>
      </c>
      <c r="BT10" s="82">
        <f t="shared" si="36"/>
        <v>5.5</v>
      </c>
      <c r="BU10" s="82" t="str">
        <f t="shared" si="36"/>
        <v/>
      </c>
      <c r="BV10" s="82" t="str">
        <f t="shared" si="36"/>
        <v/>
      </c>
      <c r="BW10" s="82" t="str">
        <f t="shared" si="36"/>
        <v/>
      </c>
      <c r="BX10" s="83">
        <f t="shared" si="37"/>
        <v>44.99</v>
      </c>
      <c r="BY10" s="90"/>
      <c r="BZ10" s="15">
        <f t="shared" si="38"/>
        <v>1</v>
      </c>
      <c r="CA10" s="21">
        <f t="shared" si="39"/>
        <v>2</v>
      </c>
      <c r="CB10" s="21">
        <f t="shared" si="40"/>
        <v>4</v>
      </c>
      <c r="CC10" s="21">
        <f t="shared" si="41"/>
        <v>1</v>
      </c>
      <c r="CD10" s="21">
        <f t="shared" si="42"/>
        <v>0</v>
      </c>
      <c r="CE10" s="21">
        <f t="shared" si="43"/>
        <v>1</v>
      </c>
      <c r="CF10" s="21">
        <f t="shared" si="44"/>
        <v>0</v>
      </c>
      <c r="CG10" s="21">
        <f t="shared" si="45"/>
        <v>0</v>
      </c>
      <c r="CH10" s="21">
        <f t="shared" si="46"/>
        <v>0</v>
      </c>
      <c r="CI10" s="35">
        <f t="shared" si="47"/>
        <v>0</v>
      </c>
      <c r="CJ10" s="90"/>
      <c r="CK10" s="55">
        <f t="shared" si="48"/>
        <v>58</v>
      </c>
      <c r="CL10" s="90"/>
      <c r="CM10" s="46"/>
      <c r="CO10" s="53" t="str">
        <f t="shared" si="49"/>
        <v>Kutsch, Jürgen</v>
      </c>
      <c r="CP10" s="140">
        <v>8.5</v>
      </c>
      <c r="CQ10" s="146">
        <v>17</v>
      </c>
      <c r="CR10" s="140">
        <v>25.28</v>
      </c>
      <c r="CS10" s="140">
        <v>33.56</v>
      </c>
      <c r="CT10" s="140">
        <v>41.84</v>
      </c>
      <c r="CU10" s="140">
        <v>49.84</v>
      </c>
      <c r="CV10" s="140">
        <v>49.84</v>
      </c>
      <c r="CW10" s="140">
        <v>49.84</v>
      </c>
      <c r="CX10" s="140">
        <v>49.84</v>
      </c>
      <c r="CY10" s="140">
        <v>49.84</v>
      </c>
      <c r="CZ10" s="140">
        <v>49.84</v>
      </c>
      <c r="DA10" s="140">
        <v>49.84</v>
      </c>
      <c r="DB10" s="140">
        <v>58.120000000000005</v>
      </c>
      <c r="DC10" s="140">
        <v>66.12</v>
      </c>
      <c r="DD10" s="140">
        <v>73.62</v>
      </c>
      <c r="DE10" s="140">
        <v>81.12</v>
      </c>
      <c r="DF10" s="140">
        <v>89.12</v>
      </c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1"/>
      <c r="DU10" s="53" t="str">
        <f t="shared" si="50"/>
        <v>Kutsch, Jürgen</v>
      </c>
      <c r="DV10" s="4">
        <v>2</v>
      </c>
      <c r="DW10" s="14">
        <v>2</v>
      </c>
      <c r="DX10" s="14">
        <v>1</v>
      </c>
      <c r="DY10" s="14">
        <v>1</v>
      </c>
      <c r="DZ10" s="14">
        <v>1</v>
      </c>
      <c r="EA10" s="14">
        <v>1</v>
      </c>
      <c r="EB10" s="14">
        <v>1</v>
      </c>
      <c r="EC10" s="14">
        <v>2</v>
      </c>
      <c r="ED10" s="14">
        <v>3</v>
      </c>
      <c r="EE10" s="14">
        <v>3</v>
      </c>
      <c r="EF10" s="14">
        <v>3</v>
      </c>
      <c r="EG10" s="14">
        <v>3</v>
      </c>
      <c r="EH10" s="14">
        <v>2</v>
      </c>
      <c r="EI10" s="14">
        <v>2</v>
      </c>
      <c r="EJ10" s="14">
        <v>2</v>
      </c>
      <c r="EK10" s="14">
        <v>2</v>
      </c>
      <c r="EL10" s="14">
        <v>2</v>
      </c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5"/>
    </row>
    <row r="11" spans="1:156" x14ac:dyDescent="0.2">
      <c r="A11" s="90"/>
      <c r="B11" s="49">
        <f t="shared" si="3"/>
        <v>3</v>
      </c>
      <c r="C11" s="14">
        <v>553</v>
      </c>
      <c r="D11" s="6" t="s">
        <v>59</v>
      </c>
      <c r="E11" s="94"/>
      <c r="F11" s="4">
        <v>6</v>
      </c>
      <c r="G11" s="14">
        <v>2</v>
      </c>
      <c r="H11" s="14">
        <v>1</v>
      </c>
      <c r="I11" s="14">
        <v>3</v>
      </c>
      <c r="J11" s="14">
        <v>2</v>
      </c>
      <c r="K11" s="14" t="s">
        <v>17</v>
      </c>
      <c r="L11" s="14" t="s">
        <v>17</v>
      </c>
      <c r="M11" s="14" t="s">
        <v>17</v>
      </c>
      <c r="N11" s="14" t="s">
        <v>17</v>
      </c>
      <c r="O11" s="14"/>
      <c r="P11" s="14"/>
      <c r="Q11" s="14"/>
      <c r="R11" s="14"/>
      <c r="S11" s="154"/>
      <c r="T11" s="15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5"/>
      <c r="AJ11" s="90"/>
      <c r="AK11" s="151">
        <f t="shared" si="4"/>
        <v>5.05</v>
      </c>
      <c r="AL11" s="148">
        <f t="shared" si="5"/>
        <v>8.5</v>
      </c>
      <c r="AM11" s="148">
        <f t="shared" si="6"/>
        <v>9.07</v>
      </c>
      <c r="AN11" s="148">
        <f t="shared" si="7"/>
        <v>6.75</v>
      </c>
      <c r="AO11" s="148">
        <f t="shared" si="8"/>
        <v>8</v>
      </c>
      <c r="AP11" s="148">
        <f t="shared" si="9"/>
        <v>0</v>
      </c>
      <c r="AQ11" s="148">
        <f t="shared" si="10"/>
        <v>0</v>
      </c>
      <c r="AR11" s="148">
        <f t="shared" si="11"/>
        <v>0</v>
      </c>
      <c r="AS11" s="148">
        <f t="shared" si="12"/>
        <v>0</v>
      </c>
      <c r="AT11" s="148" t="str">
        <f t="shared" si="13"/>
        <v/>
      </c>
      <c r="AU11" s="148" t="str">
        <f t="shared" si="14"/>
        <v/>
      </c>
      <c r="AV11" s="148" t="str">
        <f t="shared" si="15"/>
        <v/>
      </c>
      <c r="AW11" s="148" t="str">
        <f t="shared" si="16"/>
        <v/>
      </c>
      <c r="AX11" s="148" t="str">
        <f t="shared" si="17"/>
        <v/>
      </c>
      <c r="AY11" s="148" t="str">
        <f t="shared" si="18"/>
        <v/>
      </c>
      <c r="AZ11" s="148" t="str">
        <f t="shared" si="19"/>
        <v/>
      </c>
      <c r="BA11" s="148" t="str">
        <f t="shared" si="20"/>
        <v/>
      </c>
      <c r="BB11" s="148" t="str">
        <f t="shared" si="21"/>
        <v/>
      </c>
      <c r="BC11" s="148" t="str">
        <f t="shared" si="22"/>
        <v/>
      </c>
      <c r="BD11" s="148" t="str">
        <f t="shared" si="23"/>
        <v/>
      </c>
      <c r="BE11" s="148" t="str">
        <f t="shared" si="24"/>
        <v/>
      </c>
      <c r="BF11" s="71" t="str">
        <f t="shared" si="25"/>
        <v/>
      </c>
      <c r="BG11" s="71" t="str">
        <f t="shared" si="26"/>
        <v/>
      </c>
      <c r="BH11" s="71" t="str">
        <f t="shared" si="27"/>
        <v/>
      </c>
      <c r="BI11" s="71" t="str">
        <f t="shared" si="28"/>
        <v/>
      </c>
      <c r="BJ11" s="71" t="str">
        <f t="shared" si="29"/>
        <v/>
      </c>
      <c r="BK11" s="71" t="str">
        <f t="shared" si="30"/>
        <v/>
      </c>
      <c r="BL11" s="71" t="str">
        <f t="shared" si="31"/>
        <v/>
      </c>
      <c r="BM11" s="71" t="str">
        <f t="shared" si="32"/>
        <v/>
      </c>
      <c r="BN11" s="71" t="str">
        <f t="shared" si="33"/>
        <v/>
      </c>
      <c r="BO11" s="80">
        <f t="shared" si="34"/>
        <v>37.370000000000005</v>
      </c>
      <c r="BP11" s="24">
        <f t="shared" si="35"/>
        <v>9</v>
      </c>
      <c r="BQ11" s="28" t="s">
        <v>17</v>
      </c>
      <c r="BR11" s="82">
        <f t="shared" si="36"/>
        <v>0</v>
      </c>
      <c r="BS11" s="82">
        <f t="shared" si="36"/>
        <v>0</v>
      </c>
      <c r="BT11" s="82">
        <f t="shared" si="36"/>
        <v>0</v>
      </c>
      <c r="BU11" s="82" t="str">
        <f t="shared" si="36"/>
        <v/>
      </c>
      <c r="BV11" s="82" t="str">
        <f t="shared" si="36"/>
        <v/>
      </c>
      <c r="BW11" s="82" t="str">
        <f t="shared" si="36"/>
        <v/>
      </c>
      <c r="BX11" s="83">
        <f t="shared" si="37"/>
        <v>37.370000000000005</v>
      </c>
      <c r="BY11" s="90"/>
      <c r="BZ11" s="15">
        <f t="shared" si="38"/>
        <v>1</v>
      </c>
      <c r="CA11" s="21">
        <f t="shared" si="39"/>
        <v>2</v>
      </c>
      <c r="CB11" s="21">
        <f t="shared" si="40"/>
        <v>1</v>
      </c>
      <c r="CC11" s="21">
        <f t="shared" si="41"/>
        <v>0</v>
      </c>
      <c r="CD11" s="21">
        <f t="shared" si="42"/>
        <v>0</v>
      </c>
      <c r="CE11" s="21">
        <f t="shared" si="43"/>
        <v>1</v>
      </c>
      <c r="CF11" s="21">
        <f t="shared" si="44"/>
        <v>0</v>
      </c>
      <c r="CG11" s="21">
        <f t="shared" si="45"/>
        <v>0</v>
      </c>
      <c r="CH11" s="21">
        <f t="shared" si="46"/>
        <v>0</v>
      </c>
      <c r="CI11" s="35">
        <f t="shared" si="47"/>
        <v>0</v>
      </c>
      <c r="CJ11" s="90"/>
      <c r="CK11" s="55">
        <f t="shared" si="48"/>
        <v>35</v>
      </c>
      <c r="CL11" s="90"/>
      <c r="CM11" s="46"/>
      <c r="CO11" s="53" t="str">
        <f t="shared" si="49"/>
        <v>Burgert, Wolfgang</v>
      </c>
      <c r="CP11" s="140">
        <v>3.5</v>
      </c>
      <c r="CQ11" s="146">
        <v>11</v>
      </c>
      <c r="CR11" s="140">
        <v>20.39</v>
      </c>
      <c r="CS11" s="140">
        <v>25.330000000000002</v>
      </c>
      <c r="CT11" s="140">
        <v>31.39</v>
      </c>
      <c r="CU11" s="140">
        <v>40.64</v>
      </c>
      <c r="CV11" s="140">
        <v>45.64</v>
      </c>
      <c r="CW11" s="140">
        <v>45.64</v>
      </c>
      <c r="CX11" s="140">
        <v>49.95</v>
      </c>
      <c r="CY11" s="140">
        <v>49.95</v>
      </c>
      <c r="CZ11" s="140">
        <v>49.95</v>
      </c>
      <c r="DA11" s="140">
        <v>50.64</v>
      </c>
      <c r="DB11" s="140">
        <v>56.7</v>
      </c>
      <c r="DC11" s="140">
        <v>62.2</v>
      </c>
      <c r="DD11" s="140">
        <v>70.2</v>
      </c>
      <c r="DE11" s="140">
        <v>78.2</v>
      </c>
      <c r="DF11" s="140">
        <v>87.45</v>
      </c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1"/>
      <c r="DU11" s="53" t="str">
        <f t="shared" si="50"/>
        <v>Burgert, Wolfgang</v>
      </c>
      <c r="DV11" s="4">
        <v>7</v>
      </c>
      <c r="DW11" s="14">
        <v>5</v>
      </c>
      <c r="DX11" s="14">
        <v>2</v>
      </c>
      <c r="DY11" s="14">
        <v>4</v>
      </c>
      <c r="DZ11" s="14">
        <v>4</v>
      </c>
      <c r="EA11" s="14">
        <v>3</v>
      </c>
      <c r="EB11" s="14">
        <v>3</v>
      </c>
      <c r="EC11" s="14">
        <v>3</v>
      </c>
      <c r="ED11" s="14">
        <v>2</v>
      </c>
      <c r="EE11" s="14">
        <v>2</v>
      </c>
      <c r="EF11" s="14">
        <v>2</v>
      </c>
      <c r="EG11" s="14">
        <v>2</v>
      </c>
      <c r="EH11" s="14">
        <v>3</v>
      </c>
      <c r="EI11" s="14">
        <v>4</v>
      </c>
      <c r="EJ11" s="14">
        <v>4</v>
      </c>
      <c r="EK11" s="14">
        <v>3</v>
      </c>
      <c r="EL11" s="14">
        <v>3</v>
      </c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5"/>
    </row>
    <row r="12" spans="1:156" x14ac:dyDescent="0.2">
      <c r="A12" s="90"/>
      <c r="B12" s="49">
        <f t="shared" si="3"/>
        <v>4</v>
      </c>
      <c r="C12" s="14">
        <v>546</v>
      </c>
      <c r="D12" s="6" t="s">
        <v>60</v>
      </c>
      <c r="E12" s="94"/>
      <c r="F12" s="4">
        <v>8</v>
      </c>
      <c r="G12" s="14">
        <v>4</v>
      </c>
      <c r="H12" s="14">
        <v>5</v>
      </c>
      <c r="I12" s="14">
        <v>5</v>
      </c>
      <c r="J12" s="14">
        <v>5</v>
      </c>
      <c r="K12" s="14">
        <v>6</v>
      </c>
      <c r="L12" s="14">
        <v>2</v>
      </c>
      <c r="M12" s="14">
        <v>4</v>
      </c>
      <c r="N12" s="14">
        <v>2</v>
      </c>
      <c r="O12" s="14"/>
      <c r="P12" s="14"/>
      <c r="Q12" s="14"/>
      <c r="R12" s="14"/>
      <c r="S12" s="154"/>
      <c r="T12" s="15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5"/>
      <c r="AJ12" s="90"/>
      <c r="AK12" s="152">
        <f t="shared" si="4"/>
        <v>3.23</v>
      </c>
      <c r="AL12" s="148">
        <f t="shared" si="5"/>
        <v>6.5</v>
      </c>
      <c r="AM12" s="148">
        <f t="shared" si="6"/>
        <v>3.36</v>
      </c>
      <c r="AN12" s="148">
        <f t="shared" si="7"/>
        <v>4.25</v>
      </c>
      <c r="AO12" s="148">
        <f t="shared" si="8"/>
        <v>4.25</v>
      </c>
      <c r="AP12" s="148">
        <f t="shared" si="9"/>
        <v>0.5</v>
      </c>
      <c r="AQ12" s="148">
        <f t="shared" si="10"/>
        <v>7.17</v>
      </c>
      <c r="AR12" s="148">
        <f t="shared" si="11"/>
        <v>3.83</v>
      </c>
      <c r="AS12" s="148">
        <f t="shared" si="12"/>
        <v>6.5</v>
      </c>
      <c r="AT12" s="148" t="str">
        <f t="shared" si="13"/>
        <v/>
      </c>
      <c r="AU12" s="148" t="str">
        <f t="shared" si="14"/>
        <v/>
      </c>
      <c r="AV12" s="148" t="str">
        <f t="shared" si="15"/>
        <v/>
      </c>
      <c r="AW12" s="148" t="str">
        <f t="shared" si="16"/>
        <v/>
      </c>
      <c r="AX12" s="148" t="str">
        <f t="shared" si="17"/>
        <v/>
      </c>
      <c r="AY12" s="148" t="str">
        <f t="shared" si="18"/>
        <v/>
      </c>
      <c r="AZ12" s="148" t="str">
        <f t="shared" si="19"/>
        <v/>
      </c>
      <c r="BA12" s="148" t="str">
        <f t="shared" si="20"/>
        <v/>
      </c>
      <c r="BB12" s="148" t="str">
        <f t="shared" si="21"/>
        <v/>
      </c>
      <c r="BC12" s="148" t="str">
        <f t="shared" si="22"/>
        <v/>
      </c>
      <c r="BD12" s="148" t="str">
        <f t="shared" si="23"/>
        <v/>
      </c>
      <c r="BE12" s="148" t="str">
        <f t="shared" si="24"/>
        <v/>
      </c>
      <c r="BF12" s="71" t="str">
        <f t="shared" si="25"/>
        <v/>
      </c>
      <c r="BG12" s="71" t="str">
        <f t="shared" si="26"/>
        <v/>
      </c>
      <c r="BH12" s="71" t="str">
        <f t="shared" si="27"/>
        <v/>
      </c>
      <c r="BI12" s="71" t="str">
        <f t="shared" si="28"/>
        <v/>
      </c>
      <c r="BJ12" s="71" t="str">
        <f t="shared" si="29"/>
        <v/>
      </c>
      <c r="BK12" s="71" t="str">
        <f t="shared" si="30"/>
        <v/>
      </c>
      <c r="BL12" s="71" t="str">
        <f t="shared" si="31"/>
        <v/>
      </c>
      <c r="BM12" s="71" t="str">
        <f t="shared" si="32"/>
        <v/>
      </c>
      <c r="BN12" s="71" t="str">
        <f t="shared" si="33"/>
        <v/>
      </c>
      <c r="BO12" s="80">
        <f t="shared" si="34"/>
        <v>39.589999999999996</v>
      </c>
      <c r="BP12" s="24">
        <f t="shared" si="35"/>
        <v>9</v>
      </c>
      <c r="BQ12" s="28" t="s">
        <v>17</v>
      </c>
      <c r="BR12" s="82">
        <f t="shared" si="36"/>
        <v>0.5</v>
      </c>
      <c r="BS12" s="82">
        <f t="shared" si="36"/>
        <v>3.23</v>
      </c>
      <c r="BT12" s="82">
        <f t="shared" si="36"/>
        <v>3.36</v>
      </c>
      <c r="BU12" s="82" t="str">
        <f t="shared" si="36"/>
        <v/>
      </c>
      <c r="BV12" s="82" t="str">
        <f t="shared" si="36"/>
        <v/>
      </c>
      <c r="BW12" s="82" t="str">
        <f t="shared" si="36"/>
        <v/>
      </c>
      <c r="BX12" s="83">
        <f t="shared" si="37"/>
        <v>32.5</v>
      </c>
      <c r="BY12" s="90"/>
      <c r="BZ12" s="15">
        <f t="shared" si="38"/>
        <v>0</v>
      </c>
      <c r="CA12" s="21">
        <f t="shared" si="39"/>
        <v>2</v>
      </c>
      <c r="CB12" s="21">
        <f t="shared" si="40"/>
        <v>0</v>
      </c>
      <c r="CC12" s="21">
        <f t="shared" si="41"/>
        <v>2</v>
      </c>
      <c r="CD12" s="21">
        <f t="shared" si="42"/>
        <v>3</v>
      </c>
      <c r="CE12" s="21">
        <f t="shared" si="43"/>
        <v>1</v>
      </c>
      <c r="CF12" s="21">
        <f t="shared" si="44"/>
        <v>0</v>
      </c>
      <c r="CG12" s="21">
        <f t="shared" si="45"/>
        <v>1</v>
      </c>
      <c r="CH12" s="21">
        <f t="shared" si="46"/>
        <v>0</v>
      </c>
      <c r="CI12" s="35">
        <f t="shared" si="47"/>
        <v>0</v>
      </c>
      <c r="CJ12" s="90"/>
      <c r="CK12" s="55">
        <f t="shared" si="48"/>
        <v>42</v>
      </c>
      <c r="CL12" s="90"/>
      <c r="CM12" s="46"/>
      <c r="CO12" s="53" t="str">
        <f t="shared" si="49"/>
        <v>Malchow. Jörn</v>
      </c>
      <c r="CP12" s="140">
        <v>2.5</v>
      </c>
      <c r="CQ12" s="140">
        <v>5</v>
      </c>
      <c r="CR12" s="140">
        <v>5.5</v>
      </c>
      <c r="CS12" s="140">
        <v>7.11</v>
      </c>
      <c r="CT12" s="140">
        <v>10.940000000000001</v>
      </c>
      <c r="CU12" s="140">
        <v>13.940000000000001</v>
      </c>
      <c r="CV12" s="140">
        <v>17.940000000000001</v>
      </c>
      <c r="CW12" s="140">
        <v>24.830000000000002</v>
      </c>
      <c r="CX12" s="140">
        <v>24.830000000000002</v>
      </c>
      <c r="CY12" s="140">
        <v>26.580000000000002</v>
      </c>
      <c r="CZ12" s="140">
        <v>27.08</v>
      </c>
      <c r="DA12" s="140">
        <v>27.08</v>
      </c>
      <c r="DB12" s="140">
        <v>33.14</v>
      </c>
      <c r="DC12" s="140">
        <v>39.200000000000003</v>
      </c>
      <c r="DD12" s="140">
        <v>41.7</v>
      </c>
      <c r="DE12" s="140">
        <v>47.2</v>
      </c>
      <c r="DF12" s="140">
        <v>53.95</v>
      </c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1"/>
      <c r="DU12" s="53" t="str">
        <f t="shared" si="50"/>
        <v>Malchow. Jörn</v>
      </c>
      <c r="DV12" s="4">
        <v>8</v>
      </c>
      <c r="DW12" s="14">
        <v>8</v>
      </c>
      <c r="DX12" s="14">
        <v>9</v>
      </c>
      <c r="DY12" s="14">
        <v>9</v>
      </c>
      <c r="DZ12" s="14">
        <v>9</v>
      </c>
      <c r="EA12" s="14">
        <v>9</v>
      </c>
      <c r="EB12" s="14">
        <v>9</v>
      </c>
      <c r="EC12" s="14">
        <v>7</v>
      </c>
      <c r="ED12" s="14">
        <v>8</v>
      </c>
      <c r="EE12" s="14">
        <v>7</v>
      </c>
      <c r="EF12" s="14">
        <v>7</v>
      </c>
      <c r="EG12" s="14">
        <v>7</v>
      </c>
      <c r="EH12" s="14">
        <v>7</v>
      </c>
      <c r="EI12" s="14">
        <v>7</v>
      </c>
      <c r="EJ12" s="14">
        <v>7</v>
      </c>
      <c r="EK12" s="14">
        <v>7</v>
      </c>
      <c r="EL12" s="14">
        <v>6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5"/>
    </row>
    <row r="13" spans="1:156" x14ac:dyDescent="0.2">
      <c r="A13" s="90"/>
      <c r="B13" s="49">
        <f t="shared" si="3"/>
        <v>5</v>
      </c>
      <c r="C13" s="14">
        <v>541</v>
      </c>
      <c r="D13" s="6" t="s">
        <v>50</v>
      </c>
      <c r="E13" s="94"/>
      <c r="F13" s="4">
        <v>3</v>
      </c>
      <c r="G13" s="14">
        <v>6</v>
      </c>
      <c r="H13" s="14">
        <v>4</v>
      </c>
      <c r="I13" s="14">
        <v>4</v>
      </c>
      <c r="J13" s="14">
        <v>6</v>
      </c>
      <c r="K13" s="14">
        <v>4</v>
      </c>
      <c r="L13" s="14" t="s">
        <v>17</v>
      </c>
      <c r="M13" s="14" t="s">
        <v>17</v>
      </c>
      <c r="N13" s="14" t="s">
        <v>17</v>
      </c>
      <c r="O13" s="14"/>
      <c r="P13" s="14"/>
      <c r="Q13" s="14"/>
      <c r="R13" s="14"/>
      <c r="S13" s="154"/>
      <c r="T13" s="15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5"/>
      <c r="AJ13" s="90"/>
      <c r="AK13" s="151">
        <f t="shared" si="4"/>
        <v>7.77</v>
      </c>
      <c r="AL13" s="148">
        <f t="shared" si="5"/>
        <v>4.5</v>
      </c>
      <c r="AM13" s="148">
        <f t="shared" si="6"/>
        <v>4.79</v>
      </c>
      <c r="AN13" s="148">
        <f t="shared" si="7"/>
        <v>5.5</v>
      </c>
      <c r="AO13" s="148">
        <f t="shared" si="8"/>
        <v>3</v>
      </c>
      <c r="AP13" s="148">
        <f t="shared" si="9"/>
        <v>3.83</v>
      </c>
      <c r="AQ13" s="148">
        <f t="shared" si="10"/>
        <v>0</v>
      </c>
      <c r="AR13" s="148">
        <f t="shared" si="11"/>
        <v>0</v>
      </c>
      <c r="AS13" s="148">
        <f t="shared" si="12"/>
        <v>0</v>
      </c>
      <c r="AT13" s="148" t="str">
        <f t="shared" si="13"/>
        <v/>
      </c>
      <c r="AU13" s="148" t="str">
        <f t="shared" si="14"/>
        <v/>
      </c>
      <c r="AV13" s="148" t="str">
        <f t="shared" si="15"/>
        <v/>
      </c>
      <c r="AW13" s="148" t="str">
        <f t="shared" si="16"/>
        <v/>
      </c>
      <c r="AX13" s="148" t="str">
        <f t="shared" si="17"/>
        <v/>
      </c>
      <c r="AY13" s="148" t="str">
        <f t="shared" si="18"/>
        <v/>
      </c>
      <c r="AZ13" s="148" t="str">
        <f t="shared" si="19"/>
        <v/>
      </c>
      <c r="BA13" s="148" t="str">
        <f t="shared" si="20"/>
        <v/>
      </c>
      <c r="BB13" s="148" t="str">
        <f t="shared" si="21"/>
        <v/>
      </c>
      <c r="BC13" s="148" t="str">
        <f t="shared" si="22"/>
        <v/>
      </c>
      <c r="BD13" s="148" t="str">
        <f t="shared" si="23"/>
        <v/>
      </c>
      <c r="BE13" s="148" t="str">
        <f t="shared" si="24"/>
        <v/>
      </c>
      <c r="BF13" s="71" t="str">
        <f t="shared" si="25"/>
        <v/>
      </c>
      <c r="BG13" s="71" t="str">
        <f t="shared" si="26"/>
        <v/>
      </c>
      <c r="BH13" s="71" t="str">
        <f t="shared" si="27"/>
        <v/>
      </c>
      <c r="BI13" s="71" t="str">
        <f t="shared" si="28"/>
        <v/>
      </c>
      <c r="BJ13" s="71" t="str">
        <f t="shared" si="29"/>
        <v/>
      </c>
      <c r="BK13" s="71" t="str">
        <f t="shared" si="30"/>
        <v/>
      </c>
      <c r="BL13" s="71" t="str">
        <f t="shared" si="31"/>
        <v/>
      </c>
      <c r="BM13" s="71" t="str">
        <f t="shared" si="32"/>
        <v/>
      </c>
      <c r="BN13" s="71" t="str">
        <f t="shared" si="33"/>
        <v/>
      </c>
      <c r="BO13" s="80">
        <f t="shared" si="34"/>
        <v>29.39</v>
      </c>
      <c r="BP13" s="24">
        <f t="shared" si="35"/>
        <v>9</v>
      </c>
      <c r="BQ13" s="28" t="s">
        <v>17</v>
      </c>
      <c r="BR13" s="82">
        <f t="shared" si="36"/>
        <v>0</v>
      </c>
      <c r="BS13" s="82">
        <f t="shared" si="36"/>
        <v>0</v>
      </c>
      <c r="BT13" s="82">
        <f t="shared" si="36"/>
        <v>0</v>
      </c>
      <c r="BU13" s="82" t="str">
        <f t="shared" si="36"/>
        <v/>
      </c>
      <c r="BV13" s="82" t="str">
        <f t="shared" si="36"/>
        <v/>
      </c>
      <c r="BW13" s="82" t="str">
        <f t="shared" si="36"/>
        <v/>
      </c>
      <c r="BX13" s="83">
        <f t="shared" si="37"/>
        <v>29.39</v>
      </c>
      <c r="BY13" s="90"/>
      <c r="BZ13" s="15">
        <f t="shared" si="38"/>
        <v>0</v>
      </c>
      <c r="CA13" s="21">
        <f t="shared" si="39"/>
        <v>0</v>
      </c>
      <c r="CB13" s="21">
        <f t="shared" si="40"/>
        <v>1</v>
      </c>
      <c r="CC13" s="21">
        <f t="shared" si="41"/>
        <v>3</v>
      </c>
      <c r="CD13" s="21">
        <f t="shared" si="42"/>
        <v>0</v>
      </c>
      <c r="CE13" s="21">
        <f t="shared" si="43"/>
        <v>2</v>
      </c>
      <c r="CF13" s="21">
        <f t="shared" si="44"/>
        <v>0</v>
      </c>
      <c r="CG13" s="21">
        <f t="shared" si="45"/>
        <v>0</v>
      </c>
      <c r="CH13" s="21">
        <f t="shared" si="46"/>
        <v>0</v>
      </c>
      <c r="CI13" s="35">
        <f t="shared" si="47"/>
        <v>0</v>
      </c>
      <c r="CJ13" s="90"/>
      <c r="CK13" s="55">
        <f t="shared" si="48"/>
        <v>27</v>
      </c>
      <c r="CL13" s="90"/>
      <c r="CM13" s="46"/>
      <c r="CO13" s="53" t="str">
        <f t="shared" si="49"/>
        <v>Lerps, Stefan</v>
      </c>
      <c r="CP13" s="140">
        <v>7.5</v>
      </c>
      <c r="CQ13" s="146">
        <v>14</v>
      </c>
      <c r="CR13" s="140">
        <v>20.059999999999999</v>
      </c>
      <c r="CS13" s="140">
        <v>27.229999999999997</v>
      </c>
      <c r="CT13" s="140">
        <v>34.4</v>
      </c>
      <c r="CU13" s="140">
        <v>41.15</v>
      </c>
      <c r="CV13" s="140">
        <v>41.15</v>
      </c>
      <c r="CW13" s="140">
        <v>41.15</v>
      </c>
      <c r="CX13" s="140">
        <v>43.09</v>
      </c>
      <c r="CY13" s="140">
        <v>44.59</v>
      </c>
      <c r="CZ13" s="140">
        <v>44.59</v>
      </c>
      <c r="DA13" s="140">
        <v>45.84</v>
      </c>
      <c r="DB13" s="140">
        <v>55.230000000000004</v>
      </c>
      <c r="DC13" s="140">
        <v>63.510000000000005</v>
      </c>
      <c r="DD13" s="140">
        <v>70.260000000000005</v>
      </c>
      <c r="DE13" s="140">
        <v>77.010000000000005</v>
      </c>
      <c r="DF13" s="140">
        <v>83.51</v>
      </c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1"/>
      <c r="DU13" s="53" t="str">
        <f t="shared" si="50"/>
        <v>Lerps, Stefan</v>
      </c>
      <c r="DV13" s="4">
        <v>3</v>
      </c>
      <c r="DW13" s="14">
        <v>3</v>
      </c>
      <c r="DX13" s="14">
        <v>3</v>
      </c>
      <c r="DY13" s="14">
        <v>3</v>
      </c>
      <c r="DZ13" s="14">
        <v>3</v>
      </c>
      <c r="EA13" s="14">
        <v>2</v>
      </c>
      <c r="EB13" s="14">
        <v>4</v>
      </c>
      <c r="EC13" s="14">
        <v>4</v>
      </c>
      <c r="ED13" s="14">
        <v>4</v>
      </c>
      <c r="EE13" s="14">
        <v>4</v>
      </c>
      <c r="EF13" s="14">
        <v>4</v>
      </c>
      <c r="EG13" s="14">
        <v>4</v>
      </c>
      <c r="EH13" s="14">
        <v>4</v>
      </c>
      <c r="EI13" s="14">
        <v>3</v>
      </c>
      <c r="EJ13" s="14">
        <v>3</v>
      </c>
      <c r="EK13" s="14">
        <v>4</v>
      </c>
      <c r="EL13" s="14">
        <v>4</v>
      </c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5"/>
    </row>
    <row r="14" spans="1:156" x14ac:dyDescent="0.2">
      <c r="A14" s="90"/>
      <c r="B14" s="49">
        <f t="shared" si="3"/>
        <v>6</v>
      </c>
      <c r="C14" s="14">
        <v>536</v>
      </c>
      <c r="D14" s="6" t="s">
        <v>42</v>
      </c>
      <c r="E14" s="94"/>
      <c r="F14" s="4">
        <v>7</v>
      </c>
      <c r="G14" s="14">
        <v>5</v>
      </c>
      <c r="H14" s="14">
        <v>7</v>
      </c>
      <c r="I14" s="14">
        <v>6</v>
      </c>
      <c r="J14" s="14">
        <v>3</v>
      </c>
      <c r="K14" s="14">
        <v>2</v>
      </c>
      <c r="L14" s="14" t="s">
        <v>17</v>
      </c>
      <c r="M14" s="14" t="s">
        <v>17</v>
      </c>
      <c r="N14" s="14" t="s">
        <v>17</v>
      </c>
      <c r="O14" s="14"/>
      <c r="P14" s="14"/>
      <c r="Q14" s="14"/>
      <c r="R14" s="14"/>
      <c r="S14" s="154"/>
      <c r="T14" s="15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5"/>
      <c r="AJ14" s="90"/>
      <c r="AK14" s="151">
        <f t="shared" si="4"/>
        <v>4.1399999999999997</v>
      </c>
      <c r="AL14" s="148">
        <f t="shared" si="5"/>
        <v>5.5</v>
      </c>
      <c r="AM14" s="148">
        <f t="shared" si="6"/>
        <v>0.5</v>
      </c>
      <c r="AN14" s="148">
        <f t="shared" si="7"/>
        <v>3</v>
      </c>
      <c r="AO14" s="148">
        <f t="shared" si="8"/>
        <v>6.75</v>
      </c>
      <c r="AP14" s="148">
        <f t="shared" si="9"/>
        <v>7.17</v>
      </c>
      <c r="AQ14" s="148">
        <f t="shared" si="10"/>
        <v>0</v>
      </c>
      <c r="AR14" s="148">
        <f t="shared" si="11"/>
        <v>0</v>
      </c>
      <c r="AS14" s="148">
        <f t="shared" si="12"/>
        <v>0</v>
      </c>
      <c r="AT14" s="148" t="str">
        <f t="shared" si="13"/>
        <v/>
      </c>
      <c r="AU14" s="148" t="str">
        <f t="shared" si="14"/>
        <v/>
      </c>
      <c r="AV14" s="148" t="str">
        <f t="shared" si="15"/>
        <v/>
      </c>
      <c r="AW14" s="148" t="str">
        <f t="shared" si="16"/>
        <v/>
      </c>
      <c r="AX14" s="148" t="str">
        <f t="shared" si="17"/>
        <v/>
      </c>
      <c r="AY14" s="148" t="str">
        <f t="shared" si="18"/>
        <v/>
      </c>
      <c r="AZ14" s="148" t="str">
        <f t="shared" si="19"/>
        <v/>
      </c>
      <c r="BA14" s="148" t="str">
        <f t="shared" si="20"/>
        <v/>
      </c>
      <c r="BB14" s="148" t="str">
        <f t="shared" si="21"/>
        <v/>
      </c>
      <c r="BC14" s="148" t="str">
        <f t="shared" si="22"/>
        <v/>
      </c>
      <c r="BD14" s="148" t="str">
        <f t="shared" si="23"/>
        <v/>
      </c>
      <c r="BE14" s="148" t="str">
        <f t="shared" si="24"/>
        <v/>
      </c>
      <c r="BF14" s="71" t="str">
        <f t="shared" si="25"/>
        <v/>
      </c>
      <c r="BG14" s="71" t="str">
        <f t="shared" si="26"/>
        <v/>
      </c>
      <c r="BH14" s="71" t="str">
        <f t="shared" si="27"/>
        <v/>
      </c>
      <c r="BI14" s="71" t="str">
        <f t="shared" si="28"/>
        <v/>
      </c>
      <c r="BJ14" s="71" t="str">
        <f t="shared" si="29"/>
        <v/>
      </c>
      <c r="BK14" s="71" t="str">
        <f t="shared" si="30"/>
        <v/>
      </c>
      <c r="BL14" s="71" t="str">
        <f t="shared" si="31"/>
        <v/>
      </c>
      <c r="BM14" s="71" t="str">
        <f t="shared" si="32"/>
        <v/>
      </c>
      <c r="BN14" s="71" t="str">
        <f t="shared" si="33"/>
        <v/>
      </c>
      <c r="BO14" s="80">
        <f t="shared" si="34"/>
        <v>27.060000000000002</v>
      </c>
      <c r="BP14" s="24">
        <f t="shared" si="35"/>
        <v>9</v>
      </c>
      <c r="BQ14" s="28" t="s">
        <v>17</v>
      </c>
      <c r="BR14" s="82">
        <f t="shared" si="36"/>
        <v>0</v>
      </c>
      <c r="BS14" s="82">
        <f t="shared" si="36"/>
        <v>0</v>
      </c>
      <c r="BT14" s="82">
        <f t="shared" si="36"/>
        <v>0</v>
      </c>
      <c r="BU14" s="82" t="str">
        <f t="shared" si="36"/>
        <v/>
      </c>
      <c r="BV14" s="82" t="str">
        <f t="shared" si="36"/>
        <v/>
      </c>
      <c r="BW14" s="82" t="str">
        <f t="shared" si="36"/>
        <v/>
      </c>
      <c r="BX14" s="83">
        <f t="shared" si="37"/>
        <v>27.060000000000002</v>
      </c>
      <c r="BY14" s="90"/>
      <c r="BZ14" s="15">
        <f t="shared" si="38"/>
        <v>0</v>
      </c>
      <c r="CA14" s="21">
        <f t="shared" si="39"/>
        <v>1</v>
      </c>
      <c r="CB14" s="21">
        <f t="shared" si="40"/>
        <v>1</v>
      </c>
      <c r="CC14" s="21">
        <f t="shared" si="41"/>
        <v>0</v>
      </c>
      <c r="CD14" s="21">
        <f t="shared" si="42"/>
        <v>1</v>
      </c>
      <c r="CE14" s="21">
        <f t="shared" si="43"/>
        <v>1</v>
      </c>
      <c r="CF14" s="21">
        <f t="shared" si="44"/>
        <v>2</v>
      </c>
      <c r="CG14" s="21">
        <f t="shared" si="45"/>
        <v>0</v>
      </c>
      <c r="CH14" s="21">
        <f t="shared" si="46"/>
        <v>0</v>
      </c>
      <c r="CI14" s="35">
        <f t="shared" si="47"/>
        <v>0</v>
      </c>
      <c r="CJ14" s="90"/>
      <c r="CK14" s="55">
        <f t="shared" si="48"/>
        <v>25</v>
      </c>
      <c r="CL14" s="90"/>
      <c r="CM14" s="46"/>
      <c r="CO14" s="53" t="str">
        <f t="shared" si="49"/>
        <v>Schlieger, Vera</v>
      </c>
      <c r="CP14" s="140">
        <v>5.5</v>
      </c>
      <c r="CQ14" s="146">
        <v>10</v>
      </c>
      <c r="CR14" s="140">
        <v>13.83</v>
      </c>
      <c r="CS14" s="140">
        <v>16.55</v>
      </c>
      <c r="CT14" s="140">
        <v>21.490000000000002</v>
      </c>
      <c r="CU14" s="140">
        <v>26.990000000000002</v>
      </c>
      <c r="CV14" s="140">
        <v>26.990000000000002</v>
      </c>
      <c r="CW14" s="140">
        <v>30.770000000000003</v>
      </c>
      <c r="CX14" s="140">
        <v>32.44</v>
      </c>
      <c r="CY14" s="140">
        <v>32.44</v>
      </c>
      <c r="CZ14" s="140">
        <v>32.44</v>
      </c>
      <c r="DA14" s="140">
        <v>32.44</v>
      </c>
      <c r="DB14" s="140">
        <v>39.61</v>
      </c>
      <c r="DC14" s="140">
        <v>46.78</v>
      </c>
      <c r="DD14" s="140">
        <v>53.53</v>
      </c>
      <c r="DE14" s="140">
        <v>57.36</v>
      </c>
      <c r="DF14" s="140">
        <v>60.08</v>
      </c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1"/>
      <c r="DU14" s="53" t="str">
        <f t="shared" si="50"/>
        <v>Schlieger, Vera</v>
      </c>
      <c r="DV14" s="4">
        <v>5</v>
      </c>
      <c r="DW14" s="14">
        <v>6</v>
      </c>
      <c r="DX14" s="14">
        <v>6</v>
      </c>
      <c r="DY14" s="14">
        <v>7</v>
      </c>
      <c r="DZ14" s="14">
        <v>5</v>
      </c>
      <c r="EA14" s="14">
        <v>5</v>
      </c>
      <c r="EB14" s="14">
        <v>5</v>
      </c>
      <c r="EC14" s="14">
        <v>5</v>
      </c>
      <c r="ED14" s="14">
        <v>5</v>
      </c>
      <c r="EE14" s="14">
        <v>5</v>
      </c>
      <c r="EF14" s="14">
        <v>5</v>
      </c>
      <c r="EG14" s="14">
        <v>5</v>
      </c>
      <c r="EH14" s="14">
        <v>5</v>
      </c>
      <c r="EI14" s="14">
        <v>5</v>
      </c>
      <c r="EJ14" s="14">
        <v>5</v>
      </c>
      <c r="EK14" s="14">
        <v>5</v>
      </c>
      <c r="EL14" s="14">
        <v>5</v>
      </c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5"/>
    </row>
    <row r="15" spans="1:156" x14ac:dyDescent="0.2">
      <c r="A15" s="90"/>
      <c r="B15" s="49">
        <f t="shared" si="3"/>
        <v>7</v>
      </c>
      <c r="C15" s="14">
        <v>548</v>
      </c>
      <c r="D15" s="6" t="s">
        <v>41</v>
      </c>
      <c r="E15" s="94"/>
      <c r="F15" s="4">
        <v>2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4">
        <v>1</v>
      </c>
      <c r="M15" s="14">
        <v>3</v>
      </c>
      <c r="N15" s="14">
        <v>4</v>
      </c>
      <c r="O15" s="14"/>
      <c r="P15" s="14"/>
      <c r="Q15" s="14"/>
      <c r="R15" s="14"/>
      <c r="S15" s="154"/>
      <c r="T15" s="15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5"/>
      <c r="AJ15" s="90"/>
      <c r="AK15" s="152">
        <f t="shared" si="4"/>
        <v>8.68</v>
      </c>
      <c r="AL15" s="148">
        <f t="shared" si="5"/>
        <v>0</v>
      </c>
      <c r="AM15" s="148">
        <f t="shared" si="6"/>
        <v>0</v>
      </c>
      <c r="AN15" s="148">
        <f t="shared" si="7"/>
        <v>0</v>
      </c>
      <c r="AO15" s="148">
        <f t="shared" si="8"/>
        <v>0</v>
      </c>
      <c r="AP15" s="148">
        <f t="shared" si="9"/>
        <v>0</v>
      </c>
      <c r="AQ15" s="148">
        <f t="shared" si="10"/>
        <v>8.83</v>
      </c>
      <c r="AR15" s="148">
        <f t="shared" si="11"/>
        <v>5.5</v>
      </c>
      <c r="AS15" s="148">
        <f t="shared" si="12"/>
        <v>2.5</v>
      </c>
      <c r="AT15" s="148" t="str">
        <f t="shared" si="13"/>
        <v/>
      </c>
      <c r="AU15" s="148" t="str">
        <f t="shared" si="14"/>
        <v/>
      </c>
      <c r="AV15" s="148" t="str">
        <f t="shared" si="15"/>
        <v/>
      </c>
      <c r="AW15" s="148" t="str">
        <f t="shared" si="16"/>
        <v/>
      </c>
      <c r="AX15" s="148" t="str">
        <f t="shared" si="17"/>
        <v/>
      </c>
      <c r="AY15" s="148" t="str">
        <f t="shared" si="18"/>
        <v/>
      </c>
      <c r="AZ15" s="148" t="str">
        <f t="shared" si="19"/>
        <v/>
      </c>
      <c r="BA15" s="148" t="str">
        <f t="shared" si="20"/>
        <v/>
      </c>
      <c r="BB15" s="148" t="str">
        <f t="shared" si="21"/>
        <v/>
      </c>
      <c r="BC15" s="148" t="str">
        <f t="shared" si="22"/>
        <v/>
      </c>
      <c r="BD15" s="148" t="str">
        <f t="shared" si="23"/>
        <v/>
      </c>
      <c r="BE15" s="148" t="str">
        <f t="shared" si="24"/>
        <v/>
      </c>
      <c r="BF15" s="71" t="str">
        <f t="shared" si="25"/>
        <v/>
      </c>
      <c r="BG15" s="71" t="str">
        <f t="shared" si="26"/>
        <v/>
      </c>
      <c r="BH15" s="71" t="str">
        <f t="shared" si="27"/>
        <v/>
      </c>
      <c r="BI15" s="71" t="str">
        <f t="shared" si="28"/>
        <v/>
      </c>
      <c r="BJ15" s="71" t="str">
        <f t="shared" si="29"/>
        <v/>
      </c>
      <c r="BK15" s="71" t="str">
        <f t="shared" si="30"/>
        <v/>
      </c>
      <c r="BL15" s="71" t="str">
        <f t="shared" si="31"/>
        <v/>
      </c>
      <c r="BM15" s="71" t="str">
        <f t="shared" si="32"/>
        <v/>
      </c>
      <c r="BN15" s="71" t="str">
        <f t="shared" si="33"/>
        <v/>
      </c>
      <c r="BO15" s="80">
        <f t="shared" si="34"/>
        <v>25.509999999999998</v>
      </c>
      <c r="BP15" s="24">
        <f t="shared" si="35"/>
        <v>9</v>
      </c>
      <c r="BQ15" s="28" t="s">
        <v>17</v>
      </c>
      <c r="BR15" s="82">
        <f t="shared" si="36"/>
        <v>0</v>
      </c>
      <c r="BS15" s="82">
        <f t="shared" si="36"/>
        <v>0</v>
      </c>
      <c r="BT15" s="82">
        <f t="shared" si="36"/>
        <v>0</v>
      </c>
      <c r="BU15" s="82" t="str">
        <f t="shared" si="36"/>
        <v/>
      </c>
      <c r="BV15" s="82" t="str">
        <f t="shared" si="36"/>
        <v/>
      </c>
      <c r="BW15" s="82" t="str">
        <f t="shared" si="36"/>
        <v/>
      </c>
      <c r="BX15" s="83">
        <f t="shared" si="37"/>
        <v>25.509999999999998</v>
      </c>
      <c r="BY15" s="90"/>
      <c r="BZ15" s="15">
        <f t="shared" si="38"/>
        <v>1</v>
      </c>
      <c r="CA15" s="21">
        <f t="shared" si="39"/>
        <v>1</v>
      </c>
      <c r="CB15" s="21">
        <f t="shared" si="40"/>
        <v>1</v>
      </c>
      <c r="CC15" s="21">
        <f t="shared" si="41"/>
        <v>1</v>
      </c>
      <c r="CD15" s="21">
        <f t="shared" si="42"/>
        <v>0</v>
      </c>
      <c r="CE15" s="21">
        <f t="shared" si="43"/>
        <v>0</v>
      </c>
      <c r="CF15" s="21">
        <f t="shared" si="44"/>
        <v>0</v>
      </c>
      <c r="CG15" s="21">
        <f t="shared" si="45"/>
        <v>0</v>
      </c>
      <c r="CH15" s="21">
        <f t="shared" si="46"/>
        <v>0</v>
      </c>
      <c r="CI15" s="35">
        <f t="shared" si="47"/>
        <v>0</v>
      </c>
      <c r="CJ15" s="90"/>
      <c r="CK15" s="55">
        <f t="shared" si="48"/>
        <v>29</v>
      </c>
      <c r="CL15" s="90"/>
      <c r="CM15" s="46"/>
      <c r="CO15" s="53" t="str">
        <f t="shared" si="49"/>
        <v>Stauder, Markus</v>
      </c>
      <c r="CP15" s="140">
        <v>0.5</v>
      </c>
      <c r="CQ15" s="140">
        <v>4</v>
      </c>
      <c r="CR15" s="140">
        <v>11.17</v>
      </c>
      <c r="CS15" s="140">
        <v>17.23</v>
      </c>
      <c r="CT15" s="140">
        <v>18.84</v>
      </c>
      <c r="CU15" s="140">
        <v>18.84</v>
      </c>
      <c r="CV15" s="140">
        <v>20.34</v>
      </c>
      <c r="CW15" s="140">
        <v>23.34</v>
      </c>
      <c r="CX15" s="140">
        <v>26.09</v>
      </c>
      <c r="CY15" s="140">
        <v>26.09</v>
      </c>
      <c r="CZ15" s="140">
        <v>26.09</v>
      </c>
      <c r="DA15" s="140">
        <v>26.09</v>
      </c>
      <c r="DB15" s="140">
        <v>27.59</v>
      </c>
      <c r="DC15" s="140">
        <v>28.09</v>
      </c>
      <c r="DD15" s="140">
        <v>28.09</v>
      </c>
      <c r="DE15" s="140">
        <v>28.09</v>
      </c>
      <c r="DF15" s="140">
        <v>28.09</v>
      </c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1"/>
      <c r="DU15" s="53" t="str">
        <f t="shared" si="50"/>
        <v>Stauder, Markus</v>
      </c>
      <c r="DV15" s="4">
        <v>10</v>
      </c>
      <c r="DW15" s="14">
        <v>9</v>
      </c>
      <c r="DX15" s="14">
        <v>7</v>
      </c>
      <c r="DY15" s="14">
        <v>5</v>
      </c>
      <c r="DZ15" s="14">
        <v>6</v>
      </c>
      <c r="EA15" s="14">
        <v>6</v>
      </c>
      <c r="EB15" s="14">
        <v>8</v>
      </c>
      <c r="EC15" s="14">
        <v>8</v>
      </c>
      <c r="ED15" s="14">
        <v>7</v>
      </c>
      <c r="EE15" s="14">
        <v>8</v>
      </c>
      <c r="EF15" s="14">
        <v>8</v>
      </c>
      <c r="EG15" s="14">
        <v>8</v>
      </c>
      <c r="EH15" s="14">
        <v>9</v>
      </c>
      <c r="EI15" s="14">
        <v>9</v>
      </c>
      <c r="EJ15" s="14">
        <v>9</v>
      </c>
      <c r="EK15" s="14">
        <v>9</v>
      </c>
      <c r="EL15" s="14">
        <v>9</v>
      </c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5"/>
    </row>
    <row r="16" spans="1:156" x14ac:dyDescent="0.2">
      <c r="A16" s="90"/>
      <c r="B16" s="49">
        <f t="shared" si="3"/>
        <v>8</v>
      </c>
      <c r="C16" s="14">
        <v>545</v>
      </c>
      <c r="D16" s="6" t="s">
        <v>61</v>
      </c>
      <c r="E16" s="94"/>
      <c r="F16" s="4">
        <v>9</v>
      </c>
      <c r="G16" s="14">
        <v>7</v>
      </c>
      <c r="H16" s="14" t="s">
        <v>17</v>
      </c>
      <c r="I16" s="14">
        <v>7</v>
      </c>
      <c r="J16" s="14">
        <v>7</v>
      </c>
      <c r="K16" s="14" t="s">
        <v>17</v>
      </c>
      <c r="L16" s="14">
        <v>4</v>
      </c>
      <c r="M16" s="14">
        <v>5</v>
      </c>
      <c r="N16" s="14" t="s">
        <v>17</v>
      </c>
      <c r="O16" s="14"/>
      <c r="P16" s="14"/>
      <c r="Q16" s="14"/>
      <c r="R16" s="14"/>
      <c r="S16" s="154"/>
      <c r="T16" s="15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5"/>
      <c r="AJ16" s="90"/>
      <c r="AK16" s="151">
        <f t="shared" si="4"/>
        <v>2.3199999999999998</v>
      </c>
      <c r="AL16" s="148">
        <f t="shared" si="5"/>
        <v>3.5</v>
      </c>
      <c r="AM16" s="148">
        <f t="shared" si="6"/>
        <v>0</v>
      </c>
      <c r="AN16" s="148">
        <f t="shared" si="7"/>
        <v>1.75</v>
      </c>
      <c r="AO16" s="148">
        <f t="shared" si="8"/>
        <v>1.75</v>
      </c>
      <c r="AP16" s="148">
        <f t="shared" si="9"/>
        <v>0</v>
      </c>
      <c r="AQ16" s="148">
        <f t="shared" si="10"/>
        <v>3.83</v>
      </c>
      <c r="AR16" s="148">
        <f t="shared" si="11"/>
        <v>2.17</v>
      </c>
      <c r="AS16" s="148">
        <f t="shared" si="12"/>
        <v>0</v>
      </c>
      <c r="AT16" s="148" t="str">
        <f t="shared" si="13"/>
        <v/>
      </c>
      <c r="AU16" s="148" t="str">
        <f t="shared" si="14"/>
        <v/>
      </c>
      <c r="AV16" s="148" t="str">
        <f t="shared" si="15"/>
        <v/>
      </c>
      <c r="AW16" s="148" t="str">
        <f t="shared" si="16"/>
        <v/>
      </c>
      <c r="AX16" s="148" t="str">
        <f t="shared" si="17"/>
        <v/>
      </c>
      <c r="AY16" s="148" t="str">
        <f t="shared" si="18"/>
        <v/>
      </c>
      <c r="AZ16" s="148" t="str">
        <f t="shared" si="19"/>
        <v/>
      </c>
      <c r="BA16" s="148" t="str">
        <f t="shared" si="20"/>
        <v/>
      </c>
      <c r="BB16" s="148" t="str">
        <f t="shared" si="21"/>
        <v/>
      </c>
      <c r="BC16" s="148" t="str">
        <f t="shared" si="22"/>
        <v/>
      </c>
      <c r="BD16" s="148" t="str">
        <f t="shared" si="23"/>
        <v/>
      </c>
      <c r="BE16" s="148" t="str">
        <f t="shared" si="24"/>
        <v/>
      </c>
      <c r="BF16" s="71" t="str">
        <f t="shared" si="25"/>
        <v/>
      </c>
      <c r="BG16" s="71" t="str">
        <f t="shared" si="26"/>
        <v/>
      </c>
      <c r="BH16" s="71" t="str">
        <f t="shared" si="27"/>
        <v/>
      </c>
      <c r="BI16" s="71" t="str">
        <f t="shared" si="28"/>
        <v/>
      </c>
      <c r="BJ16" s="71" t="str">
        <f t="shared" si="29"/>
        <v/>
      </c>
      <c r="BK16" s="71" t="str">
        <f t="shared" si="30"/>
        <v/>
      </c>
      <c r="BL16" s="71" t="str">
        <f t="shared" si="31"/>
        <v/>
      </c>
      <c r="BM16" s="71" t="str">
        <f t="shared" si="32"/>
        <v/>
      </c>
      <c r="BN16" s="71" t="str">
        <f t="shared" si="33"/>
        <v/>
      </c>
      <c r="BO16" s="80">
        <f t="shared" si="34"/>
        <v>15.32</v>
      </c>
      <c r="BP16" s="24">
        <f t="shared" si="35"/>
        <v>9</v>
      </c>
      <c r="BQ16" s="28" t="s">
        <v>17</v>
      </c>
      <c r="BR16" s="82">
        <f t="shared" si="36"/>
        <v>0</v>
      </c>
      <c r="BS16" s="82">
        <f t="shared" si="36"/>
        <v>0</v>
      </c>
      <c r="BT16" s="82">
        <f t="shared" si="36"/>
        <v>0</v>
      </c>
      <c r="BU16" s="82" t="str">
        <f t="shared" si="36"/>
        <v/>
      </c>
      <c r="BV16" s="82" t="str">
        <f t="shared" si="36"/>
        <v/>
      </c>
      <c r="BW16" s="82" t="str">
        <f t="shared" si="36"/>
        <v/>
      </c>
      <c r="BX16" s="83">
        <f t="shared" si="37"/>
        <v>15.32</v>
      </c>
      <c r="BY16" s="90"/>
      <c r="BZ16" s="15">
        <f t="shared" si="38"/>
        <v>0</v>
      </c>
      <c r="CA16" s="21">
        <f t="shared" si="39"/>
        <v>0</v>
      </c>
      <c r="CB16" s="21">
        <f t="shared" si="40"/>
        <v>0</v>
      </c>
      <c r="CC16" s="21">
        <f t="shared" si="41"/>
        <v>1</v>
      </c>
      <c r="CD16" s="21">
        <f t="shared" si="42"/>
        <v>1</v>
      </c>
      <c r="CE16" s="21">
        <f t="shared" si="43"/>
        <v>0</v>
      </c>
      <c r="CF16" s="21">
        <f t="shared" si="44"/>
        <v>3</v>
      </c>
      <c r="CG16" s="21">
        <f t="shared" si="45"/>
        <v>0</v>
      </c>
      <c r="CH16" s="21">
        <f t="shared" si="46"/>
        <v>1</v>
      </c>
      <c r="CI16" s="35">
        <f t="shared" si="47"/>
        <v>0</v>
      </c>
      <c r="CJ16" s="90"/>
      <c r="CK16" s="55">
        <f t="shared" si="48"/>
        <v>15</v>
      </c>
      <c r="CL16" s="90"/>
      <c r="CM16" s="46"/>
      <c r="CO16" s="53" t="str">
        <f t="shared" si="49"/>
        <v>Steinwand, Wolfgang</v>
      </c>
      <c r="CP16" s="140">
        <v>4.5</v>
      </c>
      <c r="CQ16" s="146">
        <v>6</v>
      </c>
      <c r="CR16" s="140">
        <v>7.61</v>
      </c>
      <c r="CS16" s="140">
        <v>11.440000000000001</v>
      </c>
      <c r="CT16" s="140">
        <v>14.160000000000002</v>
      </c>
      <c r="CU16" s="140">
        <v>18.410000000000004</v>
      </c>
      <c r="CV16" s="140">
        <v>20.410000000000004</v>
      </c>
      <c r="CW16" s="140">
        <v>23.300000000000004</v>
      </c>
      <c r="CX16" s="140">
        <v>23.580000000000005</v>
      </c>
      <c r="CY16" s="140">
        <v>26.080000000000005</v>
      </c>
      <c r="CZ16" s="140">
        <v>26.080000000000005</v>
      </c>
      <c r="DA16" s="140">
        <v>26.080000000000005</v>
      </c>
      <c r="DB16" s="140">
        <v>29.910000000000004</v>
      </c>
      <c r="DC16" s="140">
        <v>33.74</v>
      </c>
      <c r="DD16" s="140">
        <v>36.74</v>
      </c>
      <c r="DE16" s="140">
        <v>39.74</v>
      </c>
      <c r="DF16" s="140">
        <v>45.24</v>
      </c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1"/>
      <c r="DU16" s="53" t="str">
        <f t="shared" si="50"/>
        <v>Steinwand, Wolfgang</v>
      </c>
      <c r="DV16" s="4">
        <v>6</v>
      </c>
      <c r="DW16" s="14">
        <v>7</v>
      </c>
      <c r="DX16" s="14">
        <v>8</v>
      </c>
      <c r="DY16" s="14">
        <v>8</v>
      </c>
      <c r="DZ16" s="14">
        <v>8</v>
      </c>
      <c r="EA16" s="14">
        <v>8</v>
      </c>
      <c r="EB16" s="14">
        <v>7</v>
      </c>
      <c r="EC16" s="14">
        <v>9</v>
      </c>
      <c r="ED16" s="14">
        <v>9</v>
      </c>
      <c r="EE16" s="14">
        <v>9</v>
      </c>
      <c r="EF16" s="14">
        <v>9</v>
      </c>
      <c r="EG16" s="14">
        <v>9</v>
      </c>
      <c r="EH16" s="14">
        <v>8</v>
      </c>
      <c r="EI16" s="14">
        <v>8</v>
      </c>
      <c r="EJ16" s="14">
        <v>8</v>
      </c>
      <c r="EK16" s="14">
        <v>8</v>
      </c>
      <c r="EL16" s="14">
        <v>8</v>
      </c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5"/>
    </row>
    <row r="17" spans="1:168" x14ac:dyDescent="0.2">
      <c r="A17" s="90"/>
      <c r="B17" s="49">
        <f t="shared" si="3"/>
        <v>9</v>
      </c>
      <c r="C17" s="14">
        <v>550</v>
      </c>
      <c r="D17" s="6" t="s">
        <v>52</v>
      </c>
      <c r="E17" s="94"/>
      <c r="F17" s="4">
        <v>10</v>
      </c>
      <c r="G17" s="14">
        <v>8</v>
      </c>
      <c r="H17" s="14">
        <v>6</v>
      </c>
      <c r="I17" s="14">
        <v>8</v>
      </c>
      <c r="J17" s="14">
        <v>8</v>
      </c>
      <c r="K17" s="14">
        <v>5</v>
      </c>
      <c r="L17" s="14">
        <v>5</v>
      </c>
      <c r="M17" s="14">
        <v>6</v>
      </c>
      <c r="N17" s="14">
        <v>5</v>
      </c>
      <c r="O17" s="14"/>
      <c r="P17" s="14"/>
      <c r="Q17" s="14"/>
      <c r="R17" s="14"/>
      <c r="S17" s="154"/>
      <c r="T17" s="15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5"/>
      <c r="AJ17" s="90"/>
      <c r="AK17" s="151">
        <f t="shared" si="4"/>
        <v>1.41</v>
      </c>
      <c r="AL17" s="148">
        <f t="shared" si="5"/>
        <v>2.5</v>
      </c>
      <c r="AM17" s="148">
        <f t="shared" si="6"/>
        <v>1.93</v>
      </c>
      <c r="AN17" s="148">
        <f t="shared" si="7"/>
        <v>0.5</v>
      </c>
      <c r="AO17" s="148">
        <f t="shared" si="8"/>
        <v>0.5</v>
      </c>
      <c r="AP17" s="148">
        <f t="shared" si="9"/>
        <v>2.17</v>
      </c>
      <c r="AQ17" s="148">
        <f t="shared" si="10"/>
        <v>2.17</v>
      </c>
      <c r="AR17" s="148">
        <f t="shared" si="11"/>
        <v>0.5</v>
      </c>
      <c r="AS17" s="148">
        <f t="shared" si="12"/>
        <v>0.5</v>
      </c>
      <c r="AT17" s="148" t="str">
        <f t="shared" si="13"/>
        <v/>
      </c>
      <c r="AU17" s="148" t="str">
        <f t="shared" si="14"/>
        <v/>
      </c>
      <c r="AV17" s="148" t="str">
        <f t="shared" si="15"/>
        <v/>
      </c>
      <c r="AW17" s="148" t="str">
        <f t="shared" si="16"/>
        <v/>
      </c>
      <c r="AX17" s="148" t="str">
        <f t="shared" si="17"/>
        <v/>
      </c>
      <c r="AY17" s="148" t="str">
        <f t="shared" si="18"/>
        <v/>
      </c>
      <c r="AZ17" s="148" t="str">
        <f t="shared" si="19"/>
        <v/>
      </c>
      <c r="BA17" s="148" t="str">
        <f t="shared" si="20"/>
        <v/>
      </c>
      <c r="BB17" s="148" t="str">
        <f t="shared" si="21"/>
        <v/>
      </c>
      <c r="BC17" s="148" t="str">
        <f t="shared" si="22"/>
        <v/>
      </c>
      <c r="BD17" s="148" t="str">
        <f t="shared" si="23"/>
        <v/>
      </c>
      <c r="BE17" s="148" t="str">
        <f t="shared" si="24"/>
        <v/>
      </c>
      <c r="BF17" s="71" t="str">
        <f t="shared" si="25"/>
        <v/>
      </c>
      <c r="BG17" s="71" t="str">
        <f t="shared" si="26"/>
        <v/>
      </c>
      <c r="BH17" s="71" t="str">
        <f t="shared" si="27"/>
        <v/>
      </c>
      <c r="BI17" s="71" t="str">
        <f t="shared" si="28"/>
        <v/>
      </c>
      <c r="BJ17" s="71" t="str">
        <f t="shared" si="29"/>
        <v/>
      </c>
      <c r="BK17" s="71" t="str">
        <f t="shared" si="30"/>
        <v/>
      </c>
      <c r="BL17" s="71" t="str">
        <f t="shared" si="31"/>
        <v/>
      </c>
      <c r="BM17" s="71" t="str">
        <f t="shared" si="32"/>
        <v/>
      </c>
      <c r="BN17" s="71" t="str">
        <f t="shared" si="33"/>
        <v/>
      </c>
      <c r="BO17" s="80">
        <f t="shared" si="34"/>
        <v>12.18</v>
      </c>
      <c r="BP17" s="24">
        <f t="shared" si="35"/>
        <v>9</v>
      </c>
      <c r="BQ17" s="28" t="s">
        <v>17</v>
      </c>
      <c r="BR17" s="82">
        <f t="shared" si="36"/>
        <v>0.5</v>
      </c>
      <c r="BS17" s="82">
        <f t="shared" si="36"/>
        <v>0.5</v>
      </c>
      <c r="BT17" s="82">
        <f t="shared" si="36"/>
        <v>0.5</v>
      </c>
      <c r="BU17" s="82" t="str">
        <f t="shared" si="36"/>
        <v/>
      </c>
      <c r="BV17" s="82" t="str">
        <f t="shared" si="36"/>
        <v/>
      </c>
      <c r="BW17" s="82" t="str">
        <f t="shared" si="36"/>
        <v/>
      </c>
      <c r="BX17" s="83">
        <f t="shared" si="37"/>
        <v>10.68</v>
      </c>
      <c r="BY17" s="90"/>
      <c r="BZ17" s="15">
        <f t="shared" si="38"/>
        <v>0</v>
      </c>
      <c r="CA17" s="21">
        <f t="shared" si="39"/>
        <v>0</v>
      </c>
      <c r="CB17" s="21">
        <f t="shared" si="40"/>
        <v>0</v>
      </c>
      <c r="CC17" s="21">
        <f t="shared" si="41"/>
        <v>0</v>
      </c>
      <c r="CD17" s="21">
        <f t="shared" si="42"/>
        <v>3</v>
      </c>
      <c r="CE17" s="21">
        <f t="shared" si="43"/>
        <v>2</v>
      </c>
      <c r="CF17" s="21">
        <f t="shared" si="44"/>
        <v>0</v>
      </c>
      <c r="CG17" s="21">
        <f t="shared" si="45"/>
        <v>3</v>
      </c>
      <c r="CH17" s="21">
        <f t="shared" si="46"/>
        <v>0</v>
      </c>
      <c r="CI17" s="35">
        <f t="shared" si="47"/>
        <v>1</v>
      </c>
      <c r="CJ17" s="90"/>
      <c r="CK17" s="55">
        <f t="shared" si="48"/>
        <v>21</v>
      </c>
      <c r="CL17" s="90"/>
      <c r="CM17" s="46"/>
      <c r="CO17" s="53" t="str">
        <f t="shared" si="49"/>
        <v>Engelmann, Jutta</v>
      </c>
      <c r="CP17" s="140">
        <v>6.5</v>
      </c>
      <c r="CQ17" s="146">
        <v>12</v>
      </c>
      <c r="CR17" s="140">
        <v>16.940000000000001</v>
      </c>
      <c r="CS17" s="140">
        <v>16.940000000000001</v>
      </c>
      <c r="CT17" s="140">
        <v>16.940000000000001</v>
      </c>
      <c r="CU17" s="140">
        <v>18.690000000000001</v>
      </c>
      <c r="CV17" s="140">
        <v>25.19</v>
      </c>
      <c r="CW17" s="140">
        <v>27.69</v>
      </c>
      <c r="CX17" s="140">
        <v>27.69</v>
      </c>
      <c r="CY17" s="140">
        <v>27.69</v>
      </c>
      <c r="CZ17" s="140">
        <v>30.189999999999998</v>
      </c>
      <c r="DA17" s="140">
        <v>31.939999999999998</v>
      </c>
      <c r="DB17" s="140">
        <v>36.879999999999995</v>
      </c>
      <c r="DC17" s="140">
        <v>41.819999999999993</v>
      </c>
      <c r="DD17" s="140">
        <v>44.319999999999993</v>
      </c>
      <c r="DE17" s="140">
        <v>47.32</v>
      </c>
      <c r="DF17" s="140">
        <v>49.07</v>
      </c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1"/>
      <c r="DU17" s="53" t="str">
        <f t="shared" si="50"/>
        <v>Engelmann, Jutta</v>
      </c>
      <c r="DV17" s="4">
        <v>4</v>
      </c>
      <c r="DW17" s="14">
        <v>4</v>
      </c>
      <c r="DX17" s="14">
        <v>5</v>
      </c>
      <c r="DY17" s="14">
        <v>6</v>
      </c>
      <c r="DZ17" s="14">
        <v>7</v>
      </c>
      <c r="EA17" s="14">
        <v>7</v>
      </c>
      <c r="EB17" s="14">
        <v>6</v>
      </c>
      <c r="EC17" s="14">
        <v>6</v>
      </c>
      <c r="ED17" s="14">
        <v>6</v>
      </c>
      <c r="EE17" s="14">
        <v>6</v>
      </c>
      <c r="EF17" s="14">
        <v>6</v>
      </c>
      <c r="EG17" s="14">
        <v>6</v>
      </c>
      <c r="EH17" s="14">
        <v>6</v>
      </c>
      <c r="EI17" s="14">
        <v>6</v>
      </c>
      <c r="EJ17" s="14">
        <v>6</v>
      </c>
      <c r="EK17" s="14">
        <v>6</v>
      </c>
      <c r="EL17" s="14">
        <v>7</v>
      </c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5"/>
    </row>
    <row r="18" spans="1:168" x14ac:dyDescent="0.2">
      <c r="A18" s="90"/>
      <c r="B18" s="49">
        <f t="shared" si="3"/>
        <v>10</v>
      </c>
      <c r="C18" s="14">
        <v>538</v>
      </c>
      <c r="D18" s="6" t="s">
        <v>54</v>
      </c>
      <c r="E18" s="94"/>
      <c r="F18" s="4">
        <v>5</v>
      </c>
      <c r="G18" s="14">
        <v>9</v>
      </c>
      <c r="H18" s="14" t="s">
        <v>17</v>
      </c>
      <c r="I18" s="14" t="s">
        <v>17</v>
      </c>
      <c r="J18" s="14" t="s">
        <v>17</v>
      </c>
      <c r="K18" s="14" t="s">
        <v>17</v>
      </c>
      <c r="L18" s="14" t="s">
        <v>17</v>
      </c>
      <c r="M18" s="14" t="s">
        <v>17</v>
      </c>
      <c r="N18" s="14" t="s">
        <v>17</v>
      </c>
      <c r="O18" s="14"/>
      <c r="P18" s="14"/>
      <c r="Q18" s="14"/>
      <c r="R18" s="14"/>
      <c r="S18" s="154"/>
      <c r="T18" s="15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5"/>
      <c r="AJ18" s="90"/>
      <c r="AK18" s="152">
        <f t="shared" si="4"/>
        <v>5.95</v>
      </c>
      <c r="AL18" s="148">
        <f t="shared" si="5"/>
        <v>1.5</v>
      </c>
      <c r="AM18" s="148">
        <f t="shared" si="6"/>
        <v>0</v>
      </c>
      <c r="AN18" s="148">
        <f t="shared" si="7"/>
        <v>0</v>
      </c>
      <c r="AO18" s="148">
        <f t="shared" si="8"/>
        <v>0</v>
      </c>
      <c r="AP18" s="148">
        <f t="shared" si="9"/>
        <v>0</v>
      </c>
      <c r="AQ18" s="148">
        <f t="shared" si="10"/>
        <v>0</v>
      </c>
      <c r="AR18" s="148">
        <f t="shared" si="11"/>
        <v>0</v>
      </c>
      <c r="AS18" s="148">
        <f t="shared" si="12"/>
        <v>0</v>
      </c>
      <c r="AT18" s="148" t="str">
        <f t="shared" si="13"/>
        <v/>
      </c>
      <c r="AU18" s="148" t="str">
        <f t="shared" si="14"/>
        <v/>
      </c>
      <c r="AV18" s="148" t="str">
        <f t="shared" si="15"/>
        <v/>
      </c>
      <c r="AW18" s="148" t="str">
        <f t="shared" si="16"/>
        <v/>
      </c>
      <c r="AX18" s="148" t="str">
        <f t="shared" si="17"/>
        <v/>
      </c>
      <c r="AY18" s="148" t="str">
        <f t="shared" si="18"/>
        <v/>
      </c>
      <c r="AZ18" s="148" t="str">
        <f t="shared" si="19"/>
        <v/>
      </c>
      <c r="BA18" s="148" t="str">
        <f t="shared" si="20"/>
        <v/>
      </c>
      <c r="BB18" s="148" t="str">
        <f t="shared" si="21"/>
        <v/>
      </c>
      <c r="BC18" s="148" t="str">
        <f t="shared" si="22"/>
        <v/>
      </c>
      <c r="BD18" s="148" t="str">
        <f t="shared" si="23"/>
        <v/>
      </c>
      <c r="BE18" s="148" t="str">
        <f t="shared" si="24"/>
        <v/>
      </c>
      <c r="BF18" s="71" t="str">
        <f t="shared" si="25"/>
        <v/>
      </c>
      <c r="BG18" s="71" t="str">
        <f t="shared" si="26"/>
        <v/>
      </c>
      <c r="BH18" s="71" t="str">
        <f t="shared" si="27"/>
        <v/>
      </c>
      <c r="BI18" s="71" t="str">
        <f t="shared" si="28"/>
        <v/>
      </c>
      <c r="BJ18" s="71" t="str">
        <f t="shared" si="29"/>
        <v/>
      </c>
      <c r="BK18" s="71" t="str">
        <f t="shared" si="30"/>
        <v/>
      </c>
      <c r="BL18" s="71" t="str">
        <f t="shared" si="31"/>
        <v/>
      </c>
      <c r="BM18" s="71" t="str">
        <f t="shared" si="32"/>
        <v/>
      </c>
      <c r="BN18" s="71" t="str">
        <f t="shared" si="33"/>
        <v/>
      </c>
      <c r="BO18" s="80">
        <f t="shared" si="34"/>
        <v>7.45</v>
      </c>
      <c r="BP18" s="24">
        <f t="shared" si="35"/>
        <v>9</v>
      </c>
      <c r="BQ18" s="28" t="s">
        <v>17</v>
      </c>
      <c r="BR18" s="82">
        <f t="shared" si="36"/>
        <v>0</v>
      </c>
      <c r="BS18" s="82">
        <f t="shared" si="36"/>
        <v>0</v>
      </c>
      <c r="BT18" s="82">
        <f t="shared" si="36"/>
        <v>0</v>
      </c>
      <c r="BU18" s="82" t="str">
        <f t="shared" si="36"/>
        <v/>
      </c>
      <c r="BV18" s="82" t="str">
        <f t="shared" si="36"/>
        <v/>
      </c>
      <c r="BW18" s="82" t="str">
        <f t="shared" si="36"/>
        <v/>
      </c>
      <c r="BX18" s="83">
        <f t="shared" si="37"/>
        <v>7.45</v>
      </c>
      <c r="BY18" s="90"/>
      <c r="BZ18" s="15">
        <f t="shared" si="38"/>
        <v>0</v>
      </c>
      <c r="CA18" s="21">
        <f t="shared" si="39"/>
        <v>0</v>
      </c>
      <c r="CB18" s="21">
        <f t="shared" si="40"/>
        <v>0</v>
      </c>
      <c r="CC18" s="21">
        <f t="shared" si="41"/>
        <v>0</v>
      </c>
      <c r="CD18" s="21">
        <f t="shared" si="42"/>
        <v>1</v>
      </c>
      <c r="CE18" s="21">
        <f t="shared" si="43"/>
        <v>0</v>
      </c>
      <c r="CF18" s="21">
        <f t="shared" si="44"/>
        <v>0</v>
      </c>
      <c r="CG18" s="21">
        <f t="shared" si="45"/>
        <v>0</v>
      </c>
      <c r="CH18" s="21">
        <f t="shared" si="46"/>
        <v>1</v>
      </c>
      <c r="CI18" s="35">
        <f t="shared" si="47"/>
        <v>0</v>
      </c>
      <c r="CJ18" s="90"/>
      <c r="CK18" s="55">
        <f t="shared" si="48"/>
        <v>4</v>
      </c>
      <c r="CL18" s="90"/>
      <c r="CM18" s="46"/>
      <c r="CO18" s="53" t="str">
        <f t="shared" si="49"/>
        <v>Jahodiez, Daniel</v>
      </c>
      <c r="CP18" s="140">
        <v>1.5</v>
      </c>
      <c r="CQ18" s="140">
        <v>2</v>
      </c>
      <c r="CR18" s="140">
        <v>4.7200000000000006</v>
      </c>
      <c r="CS18" s="140">
        <v>5.2200000000000006</v>
      </c>
      <c r="CT18" s="140">
        <v>5.7200000000000006</v>
      </c>
      <c r="CU18" s="140">
        <v>6.2200000000000006</v>
      </c>
      <c r="CV18" s="140">
        <v>6.2200000000000006</v>
      </c>
      <c r="CW18" s="140">
        <v>6.2200000000000006</v>
      </c>
      <c r="CX18" s="140">
        <v>6.2200000000000006</v>
      </c>
      <c r="CY18" s="140">
        <v>8.7200000000000006</v>
      </c>
      <c r="CZ18" s="140">
        <v>8.7200000000000006</v>
      </c>
      <c r="DA18" s="140">
        <v>8.7200000000000006</v>
      </c>
      <c r="DB18" s="140">
        <v>11.440000000000001</v>
      </c>
      <c r="DC18" s="140">
        <v>14.16</v>
      </c>
      <c r="DD18" s="140">
        <v>14.66</v>
      </c>
      <c r="DE18" s="140">
        <v>15.16</v>
      </c>
      <c r="DF18" s="140">
        <v>18.16</v>
      </c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1"/>
      <c r="DU18" s="53" t="str">
        <f t="shared" si="50"/>
        <v>Jahodiez, Daniel</v>
      </c>
      <c r="DV18" s="4">
        <v>9</v>
      </c>
      <c r="DW18" s="14">
        <v>10</v>
      </c>
      <c r="DX18" s="14">
        <v>10</v>
      </c>
      <c r="DY18" s="14">
        <v>10</v>
      </c>
      <c r="DZ18" s="14">
        <v>10</v>
      </c>
      <c r="EA18" s="14">
        <v>10</v>
      </c>
      <c r="EB18" s="14">
        <v>10</v>
      </c>
      <c r="EC18" s="14">
        <v>10</v>
      </c>
      <c r="ED18" s="14">
        <v>10</v>
      </c>
      <c r="EE18" s="14">
        <v>10</v>
      </c>
      <c r="EF18" s="14">
        <v>10</v>
      </c>
      <c r="EG18" s="14">
        <v>10</v>
      </c>
      <c r="EH18" s="14">
        <v>10</v>
      </c>
      <c r="EI18" s="14">
        <v>10</v>
      </c>
      <c r="EJ18" s="14">
        <v>10</v>
      </c>
      <c r="EK18" s="14">
        <v>10</v>
      </c>
      <c r="EL18" s="14">
        <v>10</v>
      </c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5"/>
    </row>
    <row r="19" spans="1:168" x14ac:dyDescent="0.2">
      <c r="A19" s="90"/>
      <c r="B19" s="49">
        <f t="shared" si="3"/>
        <v>10</v>
      </c>
      <c r="C19" s="14">
        <v>534</v>
      </c>
      <c r="D19" s="6" t="s">
        <v>62</v>
      </c>
      <c r="E19" s="94"/>
      <c r="F19" s="4">
        <v>5</v>
      </c>
      <c r="G19" s="14">
        <v>9</v>
      </c>
      <c r="H19" s="14" t="s">
        <v>17</v>
      </c>
      <c r="I19" s="14" t="s">
        <v>17</v>
      </c>
      <c r="J19" s="14" t="s">
        <v>17</v>
      </c>
      <c r="K19" s="14" t="s">
        <v>17</v>
      </c>
      <c r="L19" s="14" t="s">
        <v>17</v>
      </c>
      <c r="M19" s="14" t="s">
        <v>17</v>
      </c>
      <c r="N19" s="14" t="s">
        <v>17</v>
      </c>
      <c r="O19" s="14"/>
      <c r="P19" s="14"/>
      <c r="Q19" s="14"/>
      <c r="R19" s="14"/>
      <c r="S19" s="154"/>
      <c r="T19" s="15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5"/>
      <c r="AJ19" s="90"/>
      <c r="AK19" s="151">
        <f t="shared" si="4"/>
        <v>5.95</v>
      </c>
      <c r="AL19" s="148">
        <f t="shared" si="5"/>
        <v>1.5</v>
      </c>
      <c r="AM19" s="148">
        <f t="shared" si="6"/>
        <v>0</v>
      </c>
      <c r="AN19" s="148">
        <f t="shared" si="7"/>
        <v>0</v>
      </c>
      <c r="AO19" s="148">
        <f t="shared" si="8"/>
        <v>0</v>
      </c>
      <c r="AP19" s="148">
        <f t="shared" si="9"/>
        <v>0</v>
      </c>
      <c r="AQ19" s="148">
        <f t="shared" si="10"/>
        <v>0</v>
      </c>
      <c r="AR19" s="148">
        <f t="shared" si="11"/>
        <v>0</v>
      </c>
      <c r="AS19" s="148">
        <f t="shared" si="12"/>
        <v>0</v>
      </c>
      <c r="AT19" s="148" t="str">
        <f t="shared" si="13"/>
        <v/>
      </c>
      <c r="AU19" s="148" t="str">
        <f t="shared" si="14"/>
        <v/>
      </c>
      <c r="AV19" s="148" t="str">
        <f t="shared" si="15"/>
        <v/>
      </c>
      <c r="AW19" s="148" t="str">
        <f t="shared" si="16"/>
        <v/>
      </c>
      <c r="AX19" s="148" t="str">
        <f t="shared" si="17"/>
        <v/>
      </c>
      <c r="AY19" s="148" t="str">
        <f t="shared" si="18"/>
        <v/>
      </c>
      <c r="AZ19" s="148" t="str">
        <f t="shared" si="19"/>
        <v/>
      </c>
      <c r="BA19" s="148" t="str">
        <f t="shared" si="20"/>
        <v/>
      </c>
      <c r="BB19" s="148" t="str">
        <f t="shared" si="21"/>
        <v/>
      </c>
      <c r="BC19" s="148" t="str">
        <f t="shared" si="22"/>
        <v/>
      </c>
      <c r="BD19" s="148" t="str">
        <f t="shared" si="23"/>
        <v/>
      </c>
      <c r="BE19" s="148" t="str">
        <f t="shared" si="24"/>
        <v/>
      </c>
      <c r="BF19" s="71" t="str">
        <f t="shared" si="25"/>
        <v/>
      </c>
      <c r="BG19" s="71" t="str">
        <f t="shared" si="26"/>
        <v/>
      </c>
      <c r="BH19" s="71" t="str">
        <f t="shared" si="27"/>
        <v/>
      </c>
      <c r="BI19" s="71" t="str">
        <f t="shared" si="28"/>
        <v/>
      </c>
      <c r="BJ19" s="71" t="str">
        <f t="shared" si="29"/>
        <v/>
      </c>
      <c r="BK19" s="71" t="str">
        <f t="shared" si="30"/>
        <v/>
      </c>
      <c r="BL19" s="71" t="str">
        <f t="shared" si="31"/>
        <v/>
      </c>
      <c r="BM19" s="71" t="str">
        <f t="shared" si="32"/>
        <v/>
      </c>
      <c r="BN19" s="71" t="str">
        <f t="shared" si="33"/>
        <v/>
      </c>
      <c r="BO19" s="80">
        <f t="shared" si="34"/>
        <v>7.45</v>
      </c>
      <c r="BP19" s="24">
        <f t="shared" si="35"/>
        <v>9</v>
      </c>
      <c r="BQ19" s="28" t="s">
        <v>17</v>
      </c>
      <c r="BR19" s="82">
        <f t="shared" si="36"/>
        <v>0</v>
      </c>
      <c r="BS19" s="82">
        <f t="shared" si="36"/>
        <v>0</v>
      </c>
      <c r="BT19" s="82">
        <f t="shared" si="36"/>
        <v>0</v>
      </c>
      <c r="BU19" s="82" t="str">
        <f t="shared" si="36"/>
        <v/>
      </c>
      <c r="BV19" s="82" t="str">
        <f t="shared" si="36"/>
        <v/>
      </c>
      <c r="BW19" s="82" t="str">
        <f t="shared" si="36"/>
        <v/>
      </c>
      <c r="BX19" s="83">
        <f t="shared" si="37"/>
        <v>7.45</v>
      </c>
      <c r="BY19" s="90"/>
      <c r="BZ19" s="15">
        <f t="shared" si="38"/>
        <v>0</v>
      </c>
      <c r="CA19" s="21">
        <f t="shared" si="39"/>
        <v>0</v>
      </c>
      <c r="CB19" s="21">
        <f t="shared" si="40"/>
        <v>0</v>
      </c>
      <c r="CC19" s="21">
        <f t="shared" si="41"/>
        <v>0</v>
      </c>
      <c r="CD19" s="21">
        <f t="shared" si="42"/>
        <v>1</v>
      </c>
      <c r="CE19" s="21">
        <f t="shared" si="43"/>
        <v>0</v>
      </c>
      <c r="CF19" s="21">
        <f t="shared" si="44"/>
        <v>0</v>
      </c>
      <c r="CG19" s="21">
        <f t="shared" si="45"/>
        <v>0</v>
      </c>
      <c r="CH19" s="21">
        <f t="shared" si="46"/>
        <v>1</v>
      </c>
      <c r="CI19" s="35">
        <f t="shared" si="47"/>
        <v>0</v>
      </c>
      <c r="CJ19" s="90"/>
      <c r="CK19" s="55">
        <f t="shared" si="48"/>
        <v>4</v>
      </c>
      <c r="CL19" s="90"/>
      <c r="CM19" s="46"/>
      <c r="CO19" s="53" t="str">
        <f t="shared" si="49"/>
        <v>Noack, Johann</v>
      </c>
      <c r="CP19" s="140">
        <v>0</v>
      </c>
      <c r="CQ19" s="146">
        <v>0</v>
      </c>
      <c r="CR19" s="140">
        <v>0</v>
      </c>
      <c r="CS19" s="140">
        <v>0</v>
      </c>
      <c r="CT19" s="140">
        <v>0</v>
      </c>
      <c r="CU19" s="140">
        <v>0</v>
      </c>
      <c r="CV19" s="140">
        <v>0</v>
      </c>
      <c r="CW19" s="140">
        <v>0</v>
      </c>
      <c r="CX19" s="140">
        <v>0</v>
      </c>
      <c r="CY19" s="140">
        <v>0</v>
      </c>
      <c r="CZ19" s="140">
        <v>0</v>
      </c>
      <c r="DA19" s="140">
        <v>0</v>
      </c>
      <c r="DB19" s="140">
        <v>0</v>
      </c>
      <c r="DC19" s="140">
        <v>0</v>
      </c>
      <c r="DD19" s="140">
        <v>0</v>
      </c>
      <c r="DE19" s="140">
        <v>0</v>
      </c>
      <c r="DF19" s="140">
        <v>0</v>
      </c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1"/>
      <c r="DU19" s="53" t="str">
        <f t="shared" si="50"/>
        <v>Noack, Johann</v>
      </c>
      <c r="DV19" s="4" t="s">
        <v>56</v>
      </c>
      <c r="DW19" s="14" t="s">
        <v>56</v>
      </c>
      <c r="DX19" s="14" t="s">
        <v>56</v>
      </c>
      <c r="DY19" s="14" t="s">
        <v>56</v>
      </c>
      <c r="DZ19" s="14" t="s">
        <v>56</v>
      </c>
      <c r="EA19" s="14" t="s">
        <v>56</v>
      </c>
      <c r="EB19" s="14" t="s">
        <v>56</v>
      </c>
      <c r="EC19" s="14" t="s">
        <v>56</v>
      </c>
      <c r="ED19" s="14" t="s">
        <v>56</v>
      </c>
      <c r="EE19" s="14" t="s">
        <v>56</v>
      </c>
      <c r="EF19" s="14" t="s">
        <v>56</v>
      </c>
      <c r="EG19" s="14" t="s">
        <v>56</v>
      </c>
      <c r="EH19" s="14" t="s">
        <v>56</v>
      </c>
      <c r="EI19" s="14" t="s">
        <v>56</v>
      </c>
      <c r="EJ19" s="14" t="s">
        <v>56</v>
      </c>
      <c r="EK19" s="14" t="s">
        <v>56</v>
      </c>
      <c r="EL19" s="14" t="s">
        <v>56</v>
      </c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5"/>
    </row>
    <row r="20" spans="1:168" x14ac:dyDescent="0.2">
      <c r="A20" s="90"/>
      <c r="B20" s="49" t="str">
        <f t="shared" si="3"/>
        <v>n/a</v>
      </c>
      <c r="C20" s="14">
        <v>535</v>
      </c>
      <c r="D20" s="6" t="s">
        <v>55</v>
      </c>
      <c r="E20" s="94"/>
      <c r="F20" s="4" t="s">
        <v>17</v>
      </c>
      <c r="G20" s="14" t="s">
        <v>17</v>
      </c>
      <c r="H20" s="14" t="s">
        <v>17</v>
      </c>
      <c r="I20" s="14" t="s">
        <v>17</v>
      </c>
      <c r="J20" s="14" t="s">
        <v>17</v>
      </c>
      <c r="K20" s="14" t="s">
        <v>17</v>
      </c>
      <c r="L20" s="14" t="s">
        <v>17</v>
      </c>
      <c r="M20" s="14" t="s">
        <v>17</v>
      </c>
      <c r="N20" s="14" t="s">
        <v>17</v>
      </c>
      <c r="O20" s="14"/>
      <c r="P20" s="14"/>
      <c r="Q20" s="14"/>
      <c r="R20" s="14"/>
      <c r="S20" s="154"/>
      <c r="T20" s="15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5"/>
      <c r="AJ20" s="90"/>
      <c r="AK20" s="152">
        <f t="shared" si="4"/>
        <v>0</v>
      </c>
      <c r="AL20" s="71">
        <f t="shared" si="5"/>
        <v>0</v>
      </c>
      <c r="AM20" s="71">
        <f t="shared" si="6"/>
        <v>0</v>
      </c>
      <c r="AN20" s="71">
        <f t="shared" si="7"/>
        <v>0</v>
      </c>
      <c r="AO20" s="71">
        <f t="shared" si="8"/>
        <v>0</v>
      </c>
      <c r="AP20" s="71">
        <f t="shared" si="9"/>
        <v>0</v>
      </c>
      <c r="AQ20" s="71">
        <f t="shared" si="10"/>
        <v>0</v>
      </c>
      <c r="AR20" s="71">
        <f t="shared" si="11"/>
        <v>0</v>
      </c>
      <c r="AS20" s="71">
        <f t="shared" si="12"/>
        <v>0</v>
      </c>
      <c r="AT20" s="71" t="str">
        <f t="shared" si="13"/>
        <v/>
      </c>
      <c r="AU20" s="71" t="str">
        <f t="shared" si="14"/>
        <v/>
      </c>
      <c r="AV20" s="71" t="str">
        <f t="shared" si="15"/>
        <v/>
      </c>
      <c r="AW20" s="71" t="str">
        <f t="shared" si="16"/>
        <v/>
      </c>
      <c r="AX20" s="71" t="str">
        <f t="shared" si="17"/>
        <v/>
      </c>
      <c r="AY20" s="71" t="str">
        <f t="shared" si="18"/>
        <v/>
      </c>
      <c r="AZ20" s="71" t="str">
        <f t="shared" si="19"/>
        <v/>
      </c>
      <c r="BA20" s="71" t="str">
        <f t="shared" si="20"/>
        <v/>
      </c>
      <c r="BB20" s="71" t="str">
        <f t="shared" si="21"/>
        <v/>
      </c>
      <c r="BC20" s="71" t="str">
        <f t="shared" si="22"/>
        <v/>
      </c>
      <c r="BD20" s="71" t="str">
        <f t="shared" si="23"/>
        <v/>
      </c>
      <c r="BE20" s="71" t="str">
        <f t="shared" si="24"/>
        <v/>
      </c>
      <c r="BF20" s="71" t="str">
        <f t="shared" si="25"/>
        <v/>
      </c>
      <c r="BG20" s="71" t="str">
        <f t="shared" si="26"/>
        <v/>
      </c>
      <c r="BH20" s="71" t="str">
        <f t="shared" si="27"/>
        <v/>
      </c>
      <c r="BI20" s="71" t="str">
        <f t="shared" si="28"/>
        <v/>
      </c>
      <c r="BJ20" s="71" t="str">
        <f t="shared" si="29"/>
        <v/>
      </c>
      <c r="BK20" s="71" t="str">
        <f t="shared" si="30"/>
        <v/>
      </c>
      <c r="BL20" s="71" t="str">
        <f t="shared" si="31"/>
        <v/>
      </c>
      <c r="BM20" s="71" t="str">
        <f t="shared" si="32"/>
        <v/>
      </c>
      <c r="BN20" s="71" t="str">
        <f t="shared" si="33"/>
        <v/>
      </c>
      <c r="BO20" s="80">
        <f t="shared" si="34"/>
        <v>0</v>
      </c>
      <c r="BP20" s="24">
        <f t="shared" si="35"/>
        <v>9</v>
      </c>
      <c r="BQ20" s="28" t="s">
        <v>17</v>
      </c>
      <c r="BR20" s="82">
        <f t="shared" si="36"/>
        <v>0</v>
      </c>
      <c r="BS20" s="82">
        <f t="shared" si="36"/>
        <v>0</v>
      </c>
      <c r="BT20" s="82">
        <f t="shared" si="36"/>
        <v>0</v>
      </c>
      <c r="BU20" s="82" t="str">
        <f t="shared" si="36"/>
        <v/>
      </c>
      <c r="BV20" s="82" t="str">
        <f t="shared" si="36"/>
        <v/>
      </c>
      <c r="BW20" s="82" t="str">
        <f t="shared" si="36"/>
        <v/>
      </c>
      <c r="BX20" s="83">
        <f t="shared" si="37"/>
        <v>0</v>
      </c>
      <c r="BY20" s="90"/>
      <c r="BZ20" s="15">
        <f t="shared" si="38"/>
        <v>0</v>
      </c>
      <c r="CA20" s="21">
        <f t="shared" si="39"/>
        <v>0</v>
      </c>
      <c r="CB20" s="21">
        <f t="shared" si="40"/>
        <v>0</v>
      </c>
      <c r="CC20" s="21">
        <f t="shared" si="41"/>
        <v>0</v>
      </c>
      <c r="CD20" s="21">
        <f t="shared" si="42"/>
        <v>0</v>
      </c>
      <c r="CE20" s="21">
        <f t="shared" si="43"/>
        <v>0</v>
      </c>
      <c r="CF20" s="21">
        <f t="shared" si="44"/>
        <v>0</v>
      </c>
      <c r="CG20" s="21">
        <f t="shared" si="45"/>
        <v>0</v>
      </c>
      <c r="CH20" s="21">
        <f t="shared" si="46"/>
        <v>0</v>
      </c>
      <c r="CI20" s="35">
        <f t="shared" si="47"/>
        <v>0</v>
      </c>
      <c r="CJ20" s="90"/>
      <c r="CK20" s="55">
        <f t="shared" si="48"/>
        <v>0</v>
      </c>
      <c r="CL20" s="90"/>
      <c r="CM20" s="46"/>
      <c r="CO20" s="53" t="str">
        <f t="shared" si="49"/>
        <v>Olschewski, Markus</v>
      </c>
      <c r="CP20" s="140">
        <v>0</v>
      </c>
      <c r="CQ20" s="140">
        <v>0</v>
      </c>
      <c r="CR20" s="140">
        <v>0</v>
      </c>
      <c r="CS20" s="140">
        <v>0</v>
      </c>
      <c r="CT20" s="140">
        <v>0</v>
      </c>
      <c r="CU20" s="140">
        <v>0</v>
      </c>
      <c r="CV20" s="140">
        <v>0</v>
      </c>
      <c r="CW20" s="140">
        <v>0</v>
      </c>
      <c r="CX20" s="140">
        <v>0</v>
      </c>
      <c r="CY20" s="140">
        <v>0</v>
      </c>
      <c r="CZ20" s="140">
        <v>0</v>
      </c>
      <c r="DA20" s="140">
        <v>0</v>
      </c>
      <c r="DB20" s="140">
        <v>0</v>
      </c>
      <c r="DC20" s="140">
        <v>0</v>
      </c>
      <c r="DD20" s="140">
        <v>0</v>
      </c>
      <c r="DE20" s="140">
        <v>0</v>
      </c>
      <c r="DF20" s="140">
        <v>0</v>
      </c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1"/>
      <c r="DU20" s="53" t="str">
        <f t="shared" si="50"/>
        <v>Olschewski, Markus</v>
      </c>
      <c r="DV20" s="4" t="s">
        <v>56</v>
      </c>
      <c r="DW20" s="14" t="s">
        <v>56</v>
      </c>
      <c r="DX20" s="14" t="s">
        <v>56</v>
      </c>
      <c r="DY20" s="14" t="s">
        <v>56</v>
      </c>
      <c r="DZ20" s="14" t="s">
        <v>56</v>
      </c>
      <c r="EA20" s="14" t="s">
        <v>56</v>
      </c>
      <c r="EB20" s="14" t="s">
        <v>56</v>
      </c>
      <c r="EC20" s="14" t="s">
        <v>56</v>
      </c>
      <c r="ED20" s="14" t="s">
        <v>56</v>
      </c>
      <c r="EE20" s="14" t="s">
        <v>56</v>
      </c>
      <c r="EF20" s="14" t="s">
        <v>56</v>
      </c>
      <c r="EG20" s="14" t="s">
        <v>56</v>
      </c>
      <c r="EH20" s="14" t="s">
        <v>56</v>
      </c>
      <c r="EI20" s="14" t="s">
        <v>56</v>
      </c>
      <c r="EJ20" s="14" t="s">
        <v>56</v>
      </c>
      <c r="EK20" s="14" t="s">
        <v>56</v>
      </c>
      <c r="EL20" s="14" t="s">
        <v>56</v>
      </c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5"/>
    </row>
    <row r="21" spans="1:168" x14ac:dyDescent="0.2">
      <c r="A21" s="90"/>
      <c r="B21" s="49" t="str">
        <f t="shared" ref="B21" si="51">IF(BX21=0,"n/a",RANK(BX21,BX$9:BX$36))</f>
        <v>n/a</v>
      </c>
      <c r="C21" s="14"/>
      <c r="D21" s="6"/>
      <c r="E21" s="94"/>
      <c r="F21" s="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5"/>
      <c r="AJ21" s="90"/>
      <c r="AK21" s="74" t="str">
        <f t="shared" ref="AK21:BG21" si="52">IF(ISNUMBER(F21),ROUND(((F$5-F21)/F$5*10+0.5),2),IF(F21="","",0))</f>
        <v/>
      </c>
      <c r="AL21" s="71" t="str">
        <f t="shared" si="52"/>
        <v/>
      </c>
      <c r="AM21" s="71" t="str">
        <f t="shared" si="52"/>
        <v/>
      </c>
      <c r="AN21" s="71" t="str">
        <f t="shared" si="52"/>
        <v/>
      </c>
      <c r="AO21" s="71" t="str">
        <f t="shared" si="52"/>
        <v/>
      </c>
      <c r="AP21" s="71" t="str">
        <f t="shared" si="52"/>
        <v/>
      </c>
      <c r="AQ21" s="71" t="str">
        <f t="shared" si="52"/>
        <v/>
      </c>
      <c r="AR21" s="71" t="str">
        <f t="shared" si="52"/>
        <v/>
      </c>
      <c r="AS21" s="71" t="str">
        <f t="shared" si="52"/>
        <v/>
      </c>
      <c r="AT21" s="71" t="str">
        <f t="shared" si="52"/>
        <v/>
      </c>
      <c r="AU21" s="71" t="str">
        <f t="shared" si="52"/>
        <v/>
      </c>
      <c r="AV21" s="71" t="str">
        <f t="shared" si="52"/>
        <v/>
      </c>
      <c r="AW21" s="71" t="str">
        <f t="shared" si="52"/>
        <v/>
      </c>
      <c r="AX21" s="71" t="str">
        <f t="shared" si="52"/>
        <v/>
      </c>
      <c r="AY21" s="71" t="str">
        <f t="shared" si="52"/>
        <v/>
      </c>
      <c r="AZ21" s="71" t="str">
        <f t="shared" si="52"/>
        <v/>
      </c>
      <c r="BA21" s="71" t="str">
        <f t="shared" si="52"/>
        <v/>
      </c>
      <c r="BB21" s="71" t="str">
        <f t="shared" si="52"/>
        <v/>
      </c>
      <c r="BC21" s="71" t="str">
        <f t="shared" si="52"/>
        <v/>
      </c>
      <c r="BD21" s="71" t="str">
        <f t="shared" si="52"/>
        <v/>
      </c>
      <c r="BE21" s="71" t="str">
        <f t="shared" si="52"/>
        <v/>
      </c>
      <c r="BF21" s="71" t="str">
        <f t="shared" si="52"/>
        <v/>
      </c>
      <c r="BG21" s="71" t="str">
        <f t="shared" si="52"/>
        <v/>
      </c>
      <c r="BH21" s="71" t="str">
        <f t="shared" ref="BH21:BN21" si="53">IF(ISNUMBER(AC21),ROUND(((AC$5-AC21)/AC$5*10+0.5),1),IF(AC21="","",0))</f>
        <v/>
      </c>
      <c r="BI21" s="71" t="str">
        <f t="shared" si="53"/>
        <v/>
      </c>
      <c r="BJ21" s="71" t="str">
        <f t="shared" si="53"/>
        <v/>
      </c>
      <c r="BK21" s="71" t="str">
        <f t="shared" si="53"/>
        <v/>
      </c>
      <c r="BL21" s="71" t="str">
        <f t="shared" si="53"/>
        <v/>
      </c>
      <c r="BM21" s="71" t="str">
        <f t="shared" si="53"/>
        <v/>
      </c>
      <c r="BN21" s="71" t="str">
        <f t="shared" si="53"/>
        <v/>
      </c>
      <c r="BO21" s="80">
        <f t="shared" ref="BO21" si="54">SUM(AK21:BN21)</f>
        <v>0</v>
      </c>
      <c r="BP21" s="24">
        <f t="shared" ref="BP21" si="55">COUNT(AK21:BN21)</f>
        <v>0</v>
      </c>
      <c r="BQ21" s="28" t="s">
        <v>17</v>
      </c>
      <c r="BR21" s="82" t="str">
        <f t="shared" ref="BR21:BW21" si="56">IF(($B$5&gt;=BR$8)*AND($BP21&gt;=BR$8),SMALL($AK21:$BN21,BR$8),"")</f>
        <v/>
      </c>
      <c r="BS21" s="82" t="str">
        <f t="shared" si="56"/>
        <v/>
      </c>
      <c r="BT21" s="82" t="str">
        <f t="shared" si="56"/>
        <v/>
      </c>
      <c r="BU21" s="82" t="str">
        <f t="shared" si="56"/>
        <v/>
      </c>
      <c r="BV21" s="82" t="str">
        <f t="shared" si="56"/>
        <v/>
      </c>
      <c r="BW21" s="82" t="str">
        <f t="shared" si="56"/>
        <v/>
      </c>
      <c r="BX21" s="83">
        <f t="shared" ref="BX21" si="57">BO21-SUM(BR21:BW21)</f>
        <v>0</v>
      </c>
      <c r="BY21" s="90"/>
      <c r="BZ21" s="15">
        <f t="shared" ref="BZ21" si="58">COUNTIF($F21:$AI21,1)</f>
        <v>0</v>
      </c>
      <c r="CA21" s="21">
        <f t="shared" ref="CA21" si="59">COUNTIF($F21:$AI21,2)</f>
        <v>0</v>
      </c>
      <c r="CB21" s="21">
        <f t="shared" ref="CB21" si="60">COUNTIF($F21:$AI21,3)</f>
        <v>0</v>
      </c>
      <c r="CC21" s="21">
        <f t="shared" ref="CC21" si="61">COUNTIF($F21:$AI21,4)</f>
        <v>0</v>
      </c>
      <c r="CD21" s="21">
        <f t="shared" ref="CD21" si="62">COUNTIF($F21:$AI21,5)</f>
        <v>0</v>
      </c>
      <c r="CE21" s="21">
        <f t="shared" ref="CE21" si="63">COUNTIF($F21:$AI21,6)</f>
        <v>0</v>
      </c>
      <c r="CF21" s="21">
        <f t="shared" ref="CF21" si="64">COUNTIF($F21:$AI21,7)</f>
        <v>0</v>
      </c>
      <c r="CG21" s="21">
        <f t="shared" ref="CG21" si="65">COUNTIF($F21:$AI21,8)</f>
        <v>0</v>
      </c>
      <c r="CH21" s="21">
        <f t="shared" ref="CH21" si="66">COUNTIF($F21:$AI21,9)</f>
        <v>0</v>
      </c>
      <c r="CI21" s="35">
        <f t="shared" ref="CI21" si="67">COUNTIF($F21:$AI21,10)</f>
        <v>0</v>
      </c>
      <c r="CJ21" s="90"/>
      <c r="CK21" s="55">
        <f t="shared" ref="CK21" si="68">BZ21*$BZ$5+CA21*$CA$5+CB21*$CB$5+CC21*$CC$5+CD21*$CD$5+CE21*$CE$5+CF21*$CF$5+CG21*$CG$5</f>
        <v>0</v>
      </c>
      <c r="CL21" s="90"/>
      <c r="CM21" s="46"/>
      <c r="CO21" s="53">
        <f t="shared" ref="CO21" si="69">D21</f>
        <v>0</v>
      </c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1"/>
      <c r="DU21" s="53">
        <f t="shared" ref="DU21" si="70">D21</f>
        <v>0</v>
      </c>
      <c r="DV21" s="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5"/>
    </row>
    <row r="22" spans="1:168" s="103" customFormat="1" x14ac:dyDescent="0.2">
      <c r="B22" s="104" t="str">
        <f t="shared" ref="B22:B36" si="71">IF(BX22=0,"n/a",RANK(BX22,BX$9:BX$36))</f>
        <v>n/a</v>
      </c>
      <c r="C22" s="105"/>
      <c r="D22" s="106"/>
      <c r="E22" s="107"/>
      <c r="F22" s="108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9"/>
      <c r="AK22" s="110" t="str">
        <f t="shared" ref="AK22:AK36" si="72">IF(ISNUMBER(F22),ROUND(((F$5-F22)/F$5*10+0.5),1),IF(F22="","",0))</f>
        <v/>
      </c>
      <c r="AL22" s="111" t="str">
        <f t="shared" ref="AL22:AL36" si="73">IF(ISNUMBER(G22),ROUND(((G$5-G22)/G$5*10+0.5),1),IF(G22="","",0))</f>
        <v/>
      </c>
      <c r="AM22" s="111" t="str">
        <f t="shared" ref="AM22:AM36" si="74">IF(ISNUMBER(H22),ROUND(((H$5-H22)/H$5*10+0.5),1),IF(H22="","",0))</f>
        <v/>
      </c>
      <c r="AN22" s="111" t="str">
        <f t="shared" ref="AN22:AN36" si="75">IF(ISNUMBER(I22),ROUND(((I$5-I22)/I$5*10+0.5),1),IF(I22="","",0))</f>
        <v/>
      </c>
      <c r="AO22" s="111" t="str">
        <f t="shared" ref="AO22:AO36" si="76">IF(ISNUMBER(J22),ROUND(((J$5-J22)/J$5*10+0.5),1),IF(J22="","",0))</f>
        <v/>
      </c>
      <c r="AP22" s="111" t="str">
        <f t="shared" ref="AP22:AP36" si="77">IF(ISNUMBER(K22),ROUND(((K$5-K22)/K$5*10+0.5),1),IF(K22="","",0))</f>
        <v/>
      </c>
      <c r="AQ22" s="111" t="str">
        <f t="shared" ref="AQ22:AQ36" si="78">IF(ISNUMBER(L22),ROUND(((L$5-L22)/L$5*10+0.5),1),IF(L22="","",0))</f>
        <v/>
      </c>
      <c r="AR22" s="111" t="str">
        <f t="shared" ref="AR22:AR36" si="79">IF(ISNUMBER(M22),ROUND(((M$5-M22)/M$5*10+0.5),1),IF(M22="","",0))</f>
        <v/>
      </c>
      <c r="AS22" s="111" t="str">
        <f t="shared" ref="AS22:AS36" si="80">IF(ISNUMBER(N22),ROUND(((N$5-N22)/N$5*10+0.5),1),IF(N22="","",0))</f>
        <v/>
      </c>
      <c r="AT22" s="111" t="str">
        <f t="shared" ref="AT22:AT36" si="81">IF(ISNUMBER(O22),ROUND(((O$5-O22)/O$5*10+0.5),1),IF(O22="","",0))</f>
        <v/>
      </c>
      <c r="AU22" s="111" t="str">
        <f t="shared" ref="AU22:AU36" si="82">IF(ISNUMBER(P22),ROUND(((P$5-P22)/P$5*10+0.5),1),IF(P22="","",0))</f>
        <v/>
      </c>
      <c r="AV22" s="111" t="str">
        <f t="shared" ref="AV22:AV36" si="83">IF(ISNUMBER(Q22),ROUND(((Q$5-Q22)/Q$5*10+0.5),1),IF(Q22="","",0))</f>
        <v/>
      </c>
      <c r="AW22" s="111" t="str">
        <f t="shared" ref="AW22:AW36" si="84">IF(ISNUMBER(R22),ROUND(((R$5-R22)/R$5*10+0.5),1),IF(R22="","",0))</f>
        <v/>
      </c>
      <c r="AX22" s="111" t="str">
        <f t="shared" ref="AX22:AX36" si="85">IF(ISNUMBER(S22),ROUND(((S$5-S22)/S$5*10+0.5),1),IF(S22="","",0))</f>
        <v/>
      </c>
      <c r="AY22" s="111" t="str">
        <f t="shared" ref="AY22:AY36" si="86">IF(ISNUMBER(T22),ROUND(((T$5-T22)/T$5*10+0.5),1),IF(T22="","",0))</f>
        <v/>
      </c>
      <c r="AZ22" s="111" t="str">
        <f t="shared" ref="AZ22:AZ36" si="87">IF(ISNUMBER(U22),ROUND(((U$5-U22)/U$5*10+0.5),1),IF(U22="","",0))</f>
        <v/>
      </c>
      <c r="BA22" s="111" t="str">
        <f t="shared" ref="BA22:BA36" si="88">IF(ISNUMBER(V22),ROUND(((V$5-V22)/V$5*10+0.5),1),IF(V22="","",0))</f>
        <v/>
      </c>
      <c r="BB22" s="111" t="str">
        <f t="shared" ref="BB22:BB36" si="89">IF(ISNUMBER(W22),ROUND(((W$5-W22)/W$5*10+0.5),1),IF(W22="","",0))</f>
        <v/>
      </c>
      <c r="BC22" s="111" t="str">
        <f t="shared" ref="BC22:BC36" si="90">IF(ISNUMBER(X22),ROUND(((X$5-X22)/X$5*10+0.5),1),IF(X22="","",0))</f>
        <v/>
      </c>
      <c r="BD22" s="111" t="str">
        <f t="shared" ref="BD22:BD36" si="91">IF(ISNUMBER(Y22),ROUND(((Y$5-Y22)/Y$5*10+0.5),1),IF(Y22="","",0))</f>
        <v/>
      </c>
      <c r="BE22" s="111" t="str">
        <f t="shared" ref="BE22:BE36" si="92">IF(ISNUMBER(Z22),ROUND(((Z$5-Z22)/Z$5*10+0.5),1),IF(Z22="","",0))</f>
        <v/>
      </c>
      <c r="BF22" s="111" t="str">
        <f t="shared" ref="BF22:BF36" si="93">IF(ISNUMBER(AA22),ROUND(((AA$5-AA22)/AA$5*10+0.5),1),IF(AA22="","",0))</f>
        <v/>
      </c>
      <c r="BG22" s="111" t="str">
        <f t="shared" ref="BG22:BG36" si="94">IF(ISNUMBER(AB22),ROUND(((AB$5-AB22)/AB$5*10+0.5),1),IF(AB22="","",0))</f>
        <v/>
      </c>
      <c r="BH22" s="111" t="str">
        <f t="shared" ref="BH22:BH36" si="95">IF(ISNUMBER(AC22),ROUND(((AC$5-AC22)/AC$5*10+0.5),1),IF(AC22="","",0))</f>
        <v/>
      </c>
      <c r="BI22" s="111" t="str">
        <f t="shared" ref="BI22:BI36" si="96">IF(ISNUMBER(AD22),ROUND(((AD$5-AD22)/AD$5*10+0.5),1),IF(AD22="","",0))</f>
        <v/>
      </c>
      <c r="BJ22" s="111" t="str">
        <f t="shared" ref="BJ22:BJ36" si="97">IF(ISNUMBER(AE22),ROUND(((AE$5-AE22)/AE$5*10+0.5),1),IF(AE22="","",0))</f>
        <v/>
      </c>
      <c r="BK22" s="111" t="str">
        <f t="shared" ref="BK22:BK36" si="98">IF(ISNUMBER(AF22),ROUND(((AF$5-AF22)/AF$5*10+0.5),1),IF(AF22="","",0))</f>
        <v/>
      </c>
      <c r="BL22" s="111" t="str">
        <f t="shared" ref="BL22:BL36" si="99">IF(ISNUMBER(AG22),ROUND(((AG$5-AG22)/AG$5*10+0.5),1),IF(AG22="","",0))</f>
        <v/>
      </c>
      <c r="BM22" s="111" t="str">
        <f t="shared" ref="BM22:BM36" si="100">IF(ISNUMBER(AH22),ROUND(((AH$5-AH22)/AH$5*10+0.5),1),IF(AH22="","",0))</f>
        <v/>
      </c>
      <c r="BN22" s="111" t="str">
        <f t="shared" ref="BN22:BN36" si="101">IF(ISNUMBER(AI22),ROUND(((AI$5-AI22)/AI$5*10+0.5),1),IF(AI22="","",0))</f>
        <v/>
      </c>
      <c r="BO22" s="112">
        <f t="shared" ref="BO22:BO36" si="102">SUM(AK22:BN22)</f>
        <v>0</v>
      </c>
      <c r="BP22" s="113">
        <f t="shared" ref="BP22:BP36" si="103">COUNT(AK22:BN22)</f>
        <v>0</v>
      </c>
      <c r="BQ22" s="114" t="s">
        <v>17</v>
      </c>
      <c r="BR22" s="115" t="str">
        <f t="shared" ref="BR22:BW28" si="104">IF(($B$5&gt;=BR$8)*AND($BP22&gt;=BR$8),SMALL($AK22:$BN22,BR$8),"")</f>
        <v/>
      </c>
      <c r="BS22" s="115" t="str">
        <f t="shared" si="104"/>
        <v/>
      </c>
      <c r="BT22" s="115" t="str">
        <f t="shared" si="104"/>
        <v/>
      </c>
      <c r="BU22" s="115" t="str">
        <f t="shared" si="104"/>
        <v/>
      </c>
      <c r="BV22" s="115" t="str">
        <f t="shared" si="104"/>
        <v/>
      </c>
      <c r="BW22" s="115" t="str">
        <f t="shared" si="104"/>
        <v/>
      </c>
      <c r="BX22" s="116">
        <f t="shared" ref="BX22:BX36" si="105">BO22-SUM(BR22:BW22)</f>
        <v>0</v>
      </c>
      <c r="BZ22" s="15">
        <f t="shared" ref="BZ22:BZ36" si="106">COUNTIF($F22:$AI22,1)</f>
        <v>0</v>
      </c>
      <c r="CA22" s="21">
        <f t="shared" ref="CA22:CA36" si="107">COUNTIF($F22:$AI22,2)</f>
        <v>0</v>
      </c>
      <c r="CB22" s="21">
        <f t="shared" ref="CB22:CB36" si="108">COUNTIF($F22:$AI22,3)</f>
        <v>0</v>
      </c>
      <c r="CC22" s="21">
        <f t="shared" ref="CC22:CC36" si="109">COUNTIF($F22:$AI22,4)</f>
        <v>0</v>
      </c>
      <c r="CD22" s="21">
        <f t="shared" ref="CD22:CD36" si="110">COUNTIF($F22:$AI22,5)</f>
        <v>0</v>
      </c>
      <c r="CE22" s="21">
        <f t="shared" ref="CE22:CE36" si="111">COUNTIF($F22:$AI22,6)</f>
        <v>0</v>
      </c>
      <c r="CF22" s="21">
        <f t="shared" ref="CF22:CF36" si="112">COUNTIF($F22:$AI22,7)</f>
        <v>0</v>
      </c>
      <c r="CG22" s="21">
        <f t="shared" ref="CG22:CG36" si="113">COUNTIF($F22:$AI22,8)</f>
        <v>0</v>
      </c>
      <c r="CH22" s="21">
        <f t="shared" ref="CH22:CH36" si="114">COUNTIF($F22:$AI22,9)</f>
        <v>0</v>
      </c>
      <c r="CI22" s="35">
        <f t="shared" ref="CI22:CI36" si="115">COUNTIF($F22:$AI22,10)</f>
        <v>0</v>
      </c>
      <c r="CK22" s="117">
        <f t="shared" ref="CK22:CK36" si="116">BZ22*$BZ$5+CA22*$CA$5+CB22*$CB$5+CC22*$CC$5+CD22*$CD$5+CE22*$CE$5+CF22*$CF$5+CG22*$CG$5</f>
        <v>0</v>
      </c>
      <c r="CM22" s="46"/>
      <c r="CO22" s="118">
        <f t="shared" ref="CO22:CO36" si="117">D22</f>
        <v>0</v>
      </c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3"/>
      <c r="DU22" s="118">
        <f t="shared" ref="DU22:DU36" si="118">D22</f>
        <v>0</v>
      </c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</row>
    <row r="23" spans="1:168" x14ac:dyDescent="0.2">
      <c r="A23" s="90"/>
      <c r="B23" s="49" t="str">
        <f t="shared" si="71"/>
        <v>n/a</v>
      </c>
      <c r="C23" s="14"/>
      <c r="D23" s="6"/>
      <c r="E23" s="94"/>
      <c r="F23" s="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5"/>
      <c r="AJ23" s="90"/>
      <c r="AK23" s="74" t="str">
        <f t="shared" si="72"/>
        <v/>
      </c>
      <c r="AL23" s="71" t="str">
        <f t="shared" si="73"/>
        <v/>
      </c>
      <c r="AM23" s="71" t="str">
        <f t="shared" si="74"/>
        <v/>
      </c>
      <c r="AN23" s="71" t="str">
        <f t="shared" si="75"/>
        <v/>
      </c>
      <c r="AO23" s="71" t="str">
        <f t="shared" si="76"/>
        <v/>
      </c>
      <c r="AP23" s="71" t="str">
        <f t="shared" si="77"/>
        <v/>
      </c>
      <c r="AQ23" s="71" t="str">
        <f t="shared" si="78"/>
        <v/>
      </c>
      <c r="AR23" s="71" t="str">
        <f t="shared" si="79"/>
        <v/>
      </c>
      <c r="AS23" s="71" t="str">
        <f t="shared" si="80"/>
        <v/>
      </c>
      <c r="AT23" s="71" t="str">
        <f t="shared" si="81"/>
        <v/>
      </c>
      <c r="AU23" s="71" t="str">
        <f t="shared" si="82"/>
        <v/>
      </c>
      <c r="AV23" s="71" t="str">
        <f t="shared" si="83"/>
        <v/>
      </c>
      <c r="AW23" s="71" t="str">
        <f t="shared" si="84"/>
        <v/>
      </c>
      <c r="AX23" s="71" t="str">
        <f t="shared" si="85"/>
        <v/>
      </c>
      <c r="AY23" s="71" t="str">
        <f t="shared" si="86"/>
        <v/>
      </c>
      <c r="AZ23" s="71" t="str">
        <f t="shared" si="87"/>
        <v/>
      </c>
      <c r="BA23" s="71" t="str">
        <f t="shared" si="88"/>
        <v/>
      </c>
      <c r="BB23" s="71" t="str">
        <f t="shared" si="89"/>
        <v/>
      </c>
      <c r="BC23" s="71" t="str">
        <f t="shared" si="90"/>
        <v/>
      </c>
      <c r="BD23" s="71" t="str">
        <f t="shared" si="91"/>
        <v/>
      </c>
      <c r="BE23" s="71" t="str">
        <f t="shared" si="92"/>
        <v/>
      </c>
      <c r="BF23" s="71" t="str">
        <f t="shared" si="93"/>
        <v/>
      </c>
      <c r="BG23" s="71" t="str">
        <f t="shared" si="94"/>
        <v/>
      </c>
      <c r="BH23" s="71" t="str">
        <f t="shared" si="95"/>
        <v/>
      </c>
      <c r="BI23" s="71" t="str">
        <f t="shared" si="96"/>
        <v/>
      </c>
      <c r="BJ23" s="71" t="str">
        <f t="shared" si="97"/>
        <v/>
      </c>
      <c r="BK23" s="71" t="str">
        <f t="shared" si="98"/>
        <v/>
      </c>
      <c r="BL23" s="71" t="str">
        <f t="shared" si="99"/>
        <v/>
      </c>
      <c r="BM23" s="71" t="str">
        <f t="shared" si="100"/>
        <v/>
      </c>
      <c r="BN23" s="71" t="str">
        <f t="shared" si="101"/>
        <v/>
      </c>
      <c r="BO23" s="80">
        <f t="shared" si="102"/>
        <v>0</v>
      </c>
      <c r="BP23" s="24">
        <f t="shared" si="103"/>
        <v>0</v>
      </c>
      <c r="BQ23" s="28" t="s">
        <v>17</v>
      </c>
      <c r="BR23" s="82" t="str">
        <f t="shared" si="104"/>
        <v/>
      </c>
      <c r="BS23" s="82" t="str">
        <f t="shared" si="104"/>
        <v/>
      </c>
      <c r="BT23" s="82" t="str">
        <f t="shared" si="104"/>
        <v/>
      </c>
      <c r="BU23" s="82" t="str">
        <f t="shared" si="104"/>
        <v/>
      </c>
      <c r="BV23" s="82" t="str">
        <f t="shared" si="104"/>
        <v/>
      </c>
      <c r="BW23" s="82" t="str">
        <f t="shared" si="104"/>
        <v/>
      </c>
      <c r="BX23" s="83">
        <f t="shared" si="105"/>
        <v>0</v>
      </c>
      <c r="BY23" s="90"/>
      <c r="BZ23" s="15">
        <f t="shared" si="106"/>
        <v>0</v>
      </c>
      <c r="CA23" s="21">
        <f t="shared" si="107"/>
        <v>0</v>
      </c>
      <c r="CB23" s="21">
        <f t="shared" si="108"/>
        <v>0</v>
      </c>
      <c r="CC23" s="21">
        <f t="shared" si="109"/>
        <v>0</v>
      </c>
      <c r="CD23" s="21">
        <f t="shared" si="110"/>
        <v>0</v>
      </c>
      <c r="CE23" s="21">
        <f t="shared" si="111"/>
        <v>0</v>
      </c>
      <c r="CF23" s="21">
        <f t="shared" si="112"/>
        <v>0</v>
      </c>
      <c r="CG23" s="21">
        <f t="shared" si="113"/>
        <v>0</v>
      </c>
      <c r="CH23" s="21">
        <f t="shared" si="114"/>
        <v>0</v>
      </c>
      <c r="CI23" s="35">
        <f t="shared" si="115"/>
        <v>0</v>
      </c>
      <c r="CJ23" s="90"/>
      <c r="CK23" s="55">
        <f t="shared" si="116"/>
        <v>0</v>
      </c>
      <c r="CL23" s="90"/>
      <c r="CM23" s="46"/>
      <c r="CO23" s="53">
        <f t="shared" si="117"/>
        <v>0</v>
      </c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1"/>
      <c r="DU23" s="53">
        <f t="shared" si="118"/>
        <v>0</v>
      </c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5"/>
    </row>
    <row r="24" spans="1:168" x14ac:dyDescent="0.2">
      <c r="A24" s="90"/>
      <c r="B24" s="49" t="str">
        <f t="shared" si="71"/>
        <v>n/a</v>
      </c>
      <c r="C24" s="14"/>
      <c r="D24" s="6"/>
      <c r="E24" s="94"/>
      <c r="F24" s="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5"/>
      <c r="AJ24" s="90"/>
      <c r="AK24" s="74" t="str">
        <f t="shared" si="72"/>
        <v/>
      </c>
      <c r="AL24" s="71" t="str">
        <f t="shared" si="73"/>
        <v/>
      </c>
      <c r="AM24" s="71" t="str">
        <f t="shared" si="74"/>
        <v/>
      </c>
      <c r="AN24" s="71" t="str">
        <f t="shared" si="75"/>
        <v/>
      </c>
      <c r="AO24" s="71" t="str">
        <f t="shared" si="76"/>
        <v/>
      </c>
      <c r="AP24" s="71" t="str">
        <f t="shared" si="77"/>
        <v/>
      </c>
      <c r="AQ24" s="71" t="str">
        <f t="shared" si="78"/>
        <v/>
      </c>
      <c r="AR24" s="71" t="str">
        <f t="shared" si="79"/>
        <v/>
      </c>
      <c r="AS24" s="71" t="str">
        <f t="shared" si="80"/>
        <v/>
      </c>
      <c r="AT24" s="71" t="str">
        <f t="shared" si="81"/>
        <v/>
      </c>
      <c r="AU24" s="71" t="str">
        <f t="shared" si="82"/>
        <v/>
      </c>
      <c r="AV24" s="71" t="str">
        <f t="shared" si="83"/>
        <v/>
      </c>
      <c r="AW24" s="71" t="str">
        <f t="shared" si="84"/>
        <v/>
      </c>
      <c r="AX24" s="71" t="str">
        <f t="shared" si="85"/>
        <v/>
      </c>
      <c r="AY24" s="71" t="str">
        <f t="shared" si="86"/>
        <v/>
      </c>
      <c r="AZ24" s="71" t="str">
        <f t="shared" si="87"/>
        <v/>
      </c>
      <c r="BA24" s="71" t="str">
        <f t="shared" si="88"/>
        <v/>
      </c>
      <c r="BB24" s="71" t="str">
        <f t="shared" si="89"/>
        <v/>
      </c>
      <c r="BC24" s="71" t="str">
        <f t="shared" si="90"/>
        <v/>
      </c>
      <c r="BD24" s="71" t="str">
        <f t="shared" si="91"/>
        <v/>
      </c>
      <c r="BE24" s="71" t="str">
        <f t="shared" si="92"/>
        <v/>
      </c>
      <c r="BF24" s="71" t="str">
        <f t="shared" si="93"/>
        <v/>
      </c>
      <c r="BG24" s="71" t="str">
        <f t="shared" si="94"/>
        <v/>
      </c>
      <c r="BH24" s="71" t="str">
        <f t="shared" si="95"/>
        <v/>
      </c>
      <c r="BI24" s="71" t="str">
        <f t="shared" si="96"/>
        <v/>
      </c>
      <c r="BJ24" s="71" t="str">
        <f t="shared" si="97"/>
        <v/>
      </c>
      <c r="BK24" s="71" t="str">
        <f t="shared" si="98"/>
        <v/>
      </c>
      <c r="BL24" s="71" t="str">
        <f t="shared" si="99"/>
        <v/>
      </c>
      <c r="BM24" s="71" t="str">
        <f t="shared" si="100"/>
        <v/>
      </c>
      <c r="BN24" s="71" t="str">
        <f t="shared" si="101"/>
        <v/>
      </c>
      <c r="BO24" s="80">
        <f t="shared" si="102"/>
        <v>0</v>
      </c>
      <c r="BP24" s="24">
        <f t="shared" si="103"/>
        <v>0</v>
      </c>
      <c r="BQ24" s="28" t="s">
        <v>17</v>
      </c>
      <c r="BR24" s="82" t="str">
        <f t="shared" si="104"/>
        <v/>
      </c>
      <c r="BS24" s="82" t="str">
        <f t="shared" si="104"/>
        <v/>
      </c>
      <c r="BT24" s="82" t="str">
        <f t="shared" si="104"/>
        <v/>
      </c>
      <c r="BU24" s="82" t="str">
        <f t="shared" si="104"/>
        <v/>
      </c>
      <c r="BV24" s="82" t="str">
        <f t="shared" si="104"/>
        <v/>
      </c>
      <c r="BW24" s="82" t="str">
        <f t="shared" si="104"/>
        <v/>
      </c>
      <c r="BX24" s="83">
        <f t="shared" si="105"/>
        <v>0</v>
      </c>
      <c r="BY24" s="90"/>
      <c r="BZ24" s="15">
        <f t="shared" si="106"/>
        <v>0</v>
      </c>
      <c r="CA24" s="21">
        <f t="shared" si="107"/>
        <v>0</v>
      </c>
      <c r="CB24" s="21">
        <f t="shared" si="108"/>
        <v>0</v>
      </c>
      <c r="CC24" s="21">
        <f t="shared" si="109"/>
        <v>0</v>
      </c>
      <c r="CD24" s="21">
        <f t="shared" si="110"/>
        <v>0</v>
      </c>
      <c r="CE24" s="21">
        <f t="shared" si="111"/>
        <v>0</v>
      </c>
      <c r="CF24" s="21">
        <f t="shared" si="112"/>
        <v>0</v>
      </c>
      <c r="CG24" s="21">
        <f t="shared" si="113"/>
        <v>0</v>
      </c>
      <c r="CH24" s="21">
        <f t="shared" si="114"/>
        <v>0</v>
      </c>
      <c r="CI24" s="35">
        <f t="shared" si="115"/>
        <v>0</v>
      </c>
      <c r="CJ24" s="90"/>
      <c r="CK24" s="55">
        <f t="shared" si="116"/>
        <v>0</v>
      </c>
      <c r="CL24" s="90"/>
      <c r="CM24" s="46"/>
      <c r="CO24" s="53">
        <f t="shared" si="117"/>
        <v>0</v>
      </c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1"/>
      <c r="DU24" s="53">
        <f t="shared" si="118"/>
        <v>0</v>
      </c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5"/>
    </row>
    <row r="25" spans="1:168" x14ac:dyDescent="0.2">
      <c r="A25" s="90"/>
      <c r="B25" s="49" t="str">
        <f t="shared" si="71"/>
        <v>n/a</v>
      </c>
      <c r="C25" s="14"/>
      <c r="D25" s="6"/>
      <c r="E25" s="94"/>
      <c r="F25" s="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5"/>
      <c r="AJ25" s="90"/>
      <c r="AK25" s="74" t="str">
        <f t="shared" si="72"/>
        <v/>
      </c>
      <c r="AL25" s="71" t="str">
        <f t="shared" si="73"/>
        <v/>
      </c>
      <c r="AM25" s="71" t="str">
        <f t="shared" si="74"/>
        <v/>
      </c>
      <c r="AN25" s="71" t="str">
        <f t="shared" si="75"/>
        <v/>
      </c>
      <c r="AO25" s="71" t="str">
        <f t="shared" si="76"/>
        <v/>
      </c>
      <c r="AP25" s="71" t="str">
        <f t="shared" si="77"/>
        <v/>
      </c>
      <c r="AQ25" s="71" t="str">
        <f t="shared" si="78"/>
        <v/>
      </c>
      <c r="AR25" s="71" t="str">
        <f t="shared" si="79"/>
        <v/>
      </c>
      <c r="AS25" s="71" t="str">
        <f t="shared" si="80"/>
        <v/>
      </c>
      <c r="AT25" s="71" t="str">
        <f t="shared" si="81"/>
        <v/>
      </c>
      <c r="AU25" s="71" t="str">
        <f t="shared" si="82"/>
        <v/>
      </c>
      <c r="AV25" s="71" t="str">
        <f t="shared" si="83"/>
        <v/>
      </c>
      <c r="AW25" s="71" t="str">
        <f t="shared" si="84"/>
        <v/>
      </c>
      <c r="AX25" s="71" t="str">
        <f t="shared" si="85"/>
        <v/>
      </c>
      <c r="AY25" s="71" t="str">
        <f t="shared" si="86"/>
        <v/>
      </c>
      <c r="AZ25" s="71" t="str">
        <f t="shared" si="87"/>
        <v/>
      </c>
      <c r="BA25" s="71" t="str">
        <f t="shared" si="88"/>
        <v/>
      </c>
      <c r="BB25" s="71" t="str">
        <f t="shared" si="89"/>
        <v/>
      </c>
      <c r="BC25" s="71" t="str">
        <f t="shared" si="90"/>
        <v/>
      </c>
      <c r="BD25" s="71" t="str">
        <f t="shared" si="91"/>
        <v/>
      </c>
      <c r="BE25" s="71" t="str">
        <f t="shared" si="92"/>
        <v/>
      </c>
      <c r="BF25" s="71" t="str">
        <f t="shared" si="93"/>
        <v/>
      </c>
      <c r="BG25" s="71" t="str">
        <f t="shared" si="94"/>
        <v/>
      </c>
      <c r="BH25" s="71" t="str">
        <f t="shared" si="95"/>
        <v/>
      </c>
      <c r="BI25" s="71" t="str">
        <f t="shared" si="96"/>
        <v/>
      </c>
      <c r="BJ25" s="71" t="str">
        <f t="shared" si="97"/>
        <v/>
      </c>
      <c r="BK25" s="71" t="str">
        <f t="shared" si="98"/>
        <v/>
      </c>
      <c r="BL25" s="71" t="str">
        <f t="shared" si="99"/>
        <v/>
      </c>
      <c r="BM25" s="71" t="str">
        <f t="shared" si="100"/>
        <v/>
      </c>
      <c r="BN25" s="71" t="str">
        <f t="shared" si="101"/>
        <v/>
      </c>
      <c r="BO25" s="80">
        <f t="shared" si="102"/>
        <v>0</v>
      </c>
      <c r="BP25" s="24">
        <f t="shared" si="103"/>
        <v>0</v>
      </c>
      <c r="BQ25" s="28" t="s">
        <v>17</v>
      </c>
      <c r="BR25" s="82" t="str">
        <f t="shared" si="104"/>
        <v/>
      </c>
      <c r="BS25" s="82" t="str">
        <f t="shared" si="104"/>
        <v/>
      </c>
      <c r="BT25" s="82" t="str">
        <f t="shared" si="104"/>
        <v/>
      </c>
      <c r="BU25" s="82" t="str">
        <f t="shared" si="104"/>
        <v/>
      </c>
      <c r="BV25" s="82" t="str">
        <f t="shared" si="104"/>
        <v/>
      </c>
      <c r="BW25" s="82" t="str">
        <f t="shared" si="104"/>
        <v/>
      </c>
      <c r="BX25" s="83">
        <f t="shared" si="105"/>
        <v>0</v>
      </c>
      <c r="BY25" s="90"/>
      <c r="BZ25" s="15">
        <f t="shared" si="106"/>
        <v>0</v>
      </c>
      <c r="CA25" s="21">
        <f t="shared" si="107"/>
        <v>0</v>
      </c>
      <c r="CB25" s="21">
        <f t="shared" si="108"/>
        <v>0</v>
      </c>
      <c r="CC25" s="21">
        <f t="shared" si="109"/>
        <v>0</v>
      </c>
      <c r="CD25" s="21">
        <f t="shared" si="110"/>
        <v>0</v>
      </c>
      <c r="CE25" s="21">
        <f t="shared" si="111"/>
        <v>0</v>
      </c>
      <c r="CF25" s="21">
        <f t="shared" si="112"/>
        <v>0</v>
      </c>
      <c r="CG25" s="21">
        <f t="shared" si="113"/>
        <v>0</v>
      </c>
      <c r="CH25" s="21">
        <f t="shared" si="114"/>
        <v>0</v>
      </c>
      <c r="CI25" s="35">
        <f t="shared" si="115"/>
        <v>0</v>
      </c>
      <c r="CJ25" s="90"/>
      <c r="CK25" s="55">
        <f t="shared" si="116"/>
        <v>0</v>
      </c>
      <c r="CL25" s="90"/>
      <c r="CM25" s="46"/>
      <c r="CO25" s="53">
        <f t="shared" si="117"/>
        <v>0</v>
      </c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1"/>
      <c r="DU25" s="53">
        <f t="shared" si="118"/>
        <v>0</v>
      </c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5"/>
    </row>
    <row r="26" spans="1:168" x14ac:dyDescent="0.2">
      <c r="A26" s="90"/>
      <c r="B26" s="49" t="str">
        <f t="shared" si="71"/>
        <v>n/a</v>
      </c>
      <c r="C26" s="14"/>
      <c r="D26" s="6"/>
      <c r="E26" s="94"/>
      <c r="F26" s="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5"/>
      <c r="AJ26" s="90"/>
      <c r="AK26" s="74" t="str">
        <f t="shared" si="72"/>
        <v/>
      </c>
      <c r="AL26" s="71" t="str">
        <f t="shared" si="73"/>
        <v/>
      </c>
      <c r="AM26" s="71" t="str">
        <f t="shared" si="74"/>
        <v/>
      </c>
      <c r="AN26" s="71" t="str">
        <f t="shared" si="75"/>
        <v/>
      </c>
      <c r="AO26" s="71" t="str">
        <f t="shared" si="76"/>
        <v/>
      </c>
      <c r="AP26" s="71" t="str">
        <f t="shared" si="77"/>
        <v/>
      </c>
      <c r="AQ26" s="71" t="str">
        <f t="shared" si="78"/>
        <v/>
      </c>
      <c r="AR26" s="71" t="str">
        <f t="shared" si="79"/>
        <v/>
      </c>
      <c r="AS26" s="71" t="str">
        <f t="shared" si="80"/>
        <v/>
      </c>
      <c r="AT26" s="71" t="str">
        <f t="shared" si="81"/>
        <v/>
      </c>
      <c r="AU26" s="71" t="str">
        <f t="shared" si="82"/>
        <v/>
      </c>
      <c r="AV26" s="71" t="str">
        <f t="shared" si="83"/>
        <v/>
      </c>
      <c r="AW26" s="71" t="str">
        <f t="shared" si="84"/>
        <v/>
      </c>
      <c r="AX26" s="71" t="str">
        <f t="shared" si="85"/>
        <v/>
      </c>
      <c r="AY26" s="71" t="str">
        <f t="shared" si="86"/>
        <v/>
      </c>
      <c r="AZ26" s="71" t="str">
        <f t="shared" si="87"/>
        <v/>
      </c>
      <c r="BA26" s="71" t="str">
        <f t="shared" si="88"/>
        <v/>
      </c>
      <c r="BB26" s="71" t="str">
        <f t="shared" si="89"/>
        <v/>
      </c>
      <c r="BC26" s="71" t="str">
        <f t="shared" si="90"/>
        <v/>
      </c>
      <c r="BD26" s="71" t="str">
        <f t="shared" si="91"/>
        <v/>
      </c>
      <c r="BE26" s="71" t="str">
        <f t="shared" si="92"/>
        <v/>
      </c>
      <c r="BF26" s="71" t="str">
        <f t="shared" si="93"/>
        <v/>
      </c>
      <c r="BG26" s="71" t="str">
        <f t="shared" si="94"/>
        <v/>
      </c>
      <c r="BH26" s="71" t="str">
        <f t="shared" si="95"/>
        <v/>
      </c>
      <c r="BI26" s="71" t="str">
        <f t="shared" si="96"/>
        <v/>
      </c>
      <c r="BJ26" s="71" t="str">
        <f t="shared" si="97"/>
        <v/>
      </c>
      <c r="BK26" s="71" t="str">
        <f t="shared" si="98"/>
        <v/>
      </c>
      <c r="BL26" s="71" t="str">
        <f t="shared" si="99"/>
        <v/>
      </c>
      <c r="BM26" s="71" t="str">
        <f t="shared" si="100"/>
        <v/>
      </c>
      <c r="BN26" s="71" t="str">
        <f t="shared" si="101"/>
        <v/>
      </c>
      <c r="BO26" s="80">
        <f t="shared" si="102"/>
        <v>0</v>
      </c>
      <c r="BP26" s="24">
        <f t="shared" si="103"/>
        <v>0</v>
      </c>
      <c r="BQ26" s="28" t="s">
        <v>17</v>
      </c>
      <c r="BR26" s="82" t="str">
        <f t="shared" si="104"/>
        <v/>
      </c>
      <c r="BS26" s="82" t="str">
        <f t="shared" si="104"/>
        <v/>
      </c>
      <c r="BT26" s="82" t="str">
        <f t="shared" si="104"/>
        <v/>
      </c>
      <c r="BU26" s="82" t="str">
        <f t="shared" si="104"/>
        <v/>
      </c>
      <c r="BV26" s="82" t="str">
        <f t="shared" si="104"/>
        <v/>
      </c>
      <c r="BW26" s="82" t="str">
        <f t="shared" si="104"/>
        <v/>
      </c>
      <c r="BX26" s="83">
        <f t="shared" si="105"/>
        <v>0</v>
      </c>
      <c r="BY26" s="90"/>
      <c r="BZ26" s="15">
        <f t="shared" si="106"/>
        <v>0</v>
      </c>
      <c r="CA26" s="21">
        <f t="shared" si="107"/>
        <v>0</v>
      </c>
      <c r="CB26" s="21">
        <f t="shared" si="108"/>
        <v>0</v>
      </c>
      <c r="CC26" s="21">
        <f t="shared" si="109"/>
        <v>0</v>
      </c>
      <c r="CD26" s="21">
        <f t="shared" si="110"/>
        <v>0</v>
      </c>
      <c r="CE26" s="21">
        <f t="shared" si="111"/>
        <v>0</v>
      </c>
      <c r="CF26" s="21">
        <f t="shared" si="112"/>
        <v>0</v>
      </c>
      <c r="CG26" s="21">
        <f t="shared" si="113"/>
        <v>0</v>
      </c>
      <c r="CH26" s="21">
        <f t="shared" si="114"/>
        <v>0</v>
      </c>
      <c r="CI26" s="35">
        <f t="shared" si="115"/>
        <v>0</v>
      </c>
      <c r="CJ26" s="90"/>
      <c r="CK26" s="55">
        <f t="shared" si="116"/>
        <v>0</v>
      </c>
      <c r="CL26" s="90"/>
      <c r="CM26" s="46"/>
      <c r="CO26" s="53">
        <f t="shared" si="117"/>
        <v>0</v>
      </c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1"/>
      <c r="DU26" s="53">
        <f t="shared" si="118"/>
        <v>0</v>
      </c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5"/>
    </row>
    <row r="27" spans="1:168" x14ac:dyDescent="0.2">
      <c r="A27" s="90"/>
      <c r="B27" s="49" t="str">
        <f t="shared" si="71"/>
        <v>n/a</v>
      </c>
      <c r="C27" s="14"/>
      <c r="D27" s="6"/>
      <c r="E27" s="94"/>
      <c r="F27" s="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5"/>
      <c r="AJ27" s="90"/>
      <c r="AK27" s="74" t="str">
        <f t="shared" si="72"/>
        <v/>
      </c>
      <c r="AL27" s="71" t="str">
        <f t="shared" si="73"/>
        <v/>
      </c>
      <c r="AM27" s="71" t="str">
        <f t="shared" si="74"/>
        <v/>
      </c>
      <c r="AN27" s="71" t="str">
        <f t="shared" si="75"/>
        <v/>
      </c>
      <c r="AO27" s="71" t="str">
        <f t="shared" si="76"/>
        <v/>
      </c>
      <c r="AP27" s="71" t="str">
        <f t="shared" si="77"/>
        <v/>
      </c>
      <c r="AQ27" s="71" t="str">
        <f t="shared" si="78"/>
        <v/>
      </c>
      <c r="AR27" s="71" t="str">
        <f t="shared" si="79"/>
        <v/>
      </c>
      <c r="AS27" s="71" t="str">
        <f t="shared" si="80"/>
        <v/>
      </c>
      <c r="AT27" s="71" t="str">
        <f t="shared" si="81"/>
        <v/>
      </c>
      <c r="AU27" s="71" t="str">
        <f t="shared" si="82"/>
        <v/>
      </c>
      <c r="AV27" s="71" t="str">
        <f t="shared" si="83"/>
        <v/>
      </c>
      <c r="AW27" s="71" t="str">
        <f t="shared" si="84"/>
        <v/>
      </c>
      <c r="AX27" s="71" t="str">
        <f t="shared" si="85"/>
        <v/>
      </c>
      <c r="AY27" s="71" t="str">
        <f t="shared" si="86"/>
        <v/>
      </c>
      <c r="AZ27" s="71" t="str">
        <f t="shared" si="87"/>
        <v/>
      </c>
      <c r="BA27" s="71" t="str">
        <f t="shared" si="88"/>
        <v/>
      </c>
      <c r="BB27" s="71" t="str">
        <f t="shared" si="89"/>
        <v/>
      </c>
      <c r="BC27" s="71" t="str">
        <f t="shared" si="90"/>
        <v/>
      </c>
      <c r="BD27" s="71" t="str">
        <f t="shared" si="91"/>
        <v/>
      </c>
      <c r="BE27" s="71" t="str">
        <f t="shared" si="92"/>
        <v/>
      </c>
      <c r="BF27" s="71" t="str">
        <f t="shared" si="93"/>
        <v/>
      </c>
      <c r="BG27" s="71" t="str">
        <f t="shared" si="94"/>
        <v/>
      </c>
      <c r="BH27" s="71" t="str">
        <f t="shared" si="95"/>
        <v/>
      </c>
      <c r="BI27" s="71" t="str">
        <f t="shared" si="96"/>
        <v/>
      </c>
      <c r="BJ27" s="71" t="str">
        <f t="shared" si="97"/>
        <v/>
      </c>
      <c r="BK27" s="71" t="str">
        <f t="shared" si="98"/>
        <v/>
      </c>
      <c r="BL27" s="71" t="str">
        <f t="shared" si="99"/>
        <v/>
      </c>
      <c r="BM27" s="71" t="str">
        <f t="shared" si="100"/>
        <v/>
      </c>
      <c r="BN27" s="71" t="str">
        <f t="shared" si="101"/>
        <v/>
      </c>
      <c r="BO27" s="80">
        <f t="shared" si="102"/>
        <v>0</v>
      </c>
      <c r="BP27" s="24">
        <f t="shared" si="103"/>
        <v>0</v>
      </c>
      <c r="BQ27" s="28" t="s">
        <v>17</v>
      </c>
      <c r="BR27" s="82" t="str">
        <f t="shared" si="104"/>
        <v/>
      </c>
      <c r="BS27" s="82" t="str">
        <f t="shared" si="104"/>
        <v/>
      </c>
      <c r="BT27" s="82" t="str">
        <f t="shared" si="104"/>
        <v/>
      </c>
      <c r="BU27" s="82" t="str">
        <f t="shared" si="104"/>
        <v/>
      </c>
      <c r="BV27" s="82" t="str">
        <f t="shared" si="104"/>
        <v/>
      </c>
      <c r="BW27" s="82" t="str">
        <f t="shared" si="104"/>
        <v/>
      </c>
      <c r="BX27" s="83">
        <f t="shared" si="105"/>
        <v>0</v>
      </c>
      <c r="BY27" s="90"/>
      <c r="BZ27" s="15">
        <f t="shared" si="106"/>
        <v>0</v>
      </c>
      <c r="CA27" s="21">
        <f t="shared" si="107"/>
        <v>0</v>
      </c>
      <c r="CB27" s="21">
        <f t="shared" si="108"/>
        <v>0</v>
      </c>
      <c r="CC27" s="21">
        <f t="shared" si="109"/>
        <v>0</v>
      </c>
      <c r="CD27" s="21">
        <f t="shared" si="110"/>
        <v>0</v>
      </c>
      <c r="CE27" s="21">
        <f t="shared" si="111"/>
        <v>0</v>
      </c>
      <c r="CF27" s="21">
        <f t="shared" si="112"/>
        <v>0</v>
      </c>
      <c r="CG27" s="21">
        <f t="shared" si="113"/>
        <v>0</v>
      </c>
      <c r="CH27" s="21">
        <f t="shared" si="114"/>
        <v>0</v>
      </c>
      <c r="CI27" s="35">
        <f t="shared" si="115"/>
        <v>0</v>
      </c>
      <c r="CJ27" s="90"/>
      <c r="CK27" s="55">
        <f t="shared" si="116"/>
        <v>0</v>
      </c>
      <c r="CL27" s="90"/>
      <c r="CM27" s="46"/>
      <c r="CO27" s="53">
        <f t="shared" si="117"/>
        <v>0</v>
      </c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1"/>
      <c r="DU27" s="53">
        <f t="shared" si="118"/>
        <v>0</v>
      </c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5"/>
    </row>
    <row r="28" spans="1:168" x14ac:dyDescent="0.2">
      <c r="A28" s="90"/>
      <c r="B28" s="49" t="str">
        <f t="shared" si="71"/>
        <v>n/a</v>
      </c>
      <c r="C28" s="14"/>
      <c r="D28" s="6"/>
      <c r="E28" s="94"/>
      <c r="F28" s="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5"/>
      <c r="AJ28" s="90"/>
      <c r="AK28" s="74" t="str">
        <f t="shared" si="72"/>
        <v/>
      </c>
      <c r="AL28" s="71" t="str">
        <f t="shared" si="73"/>
        <v/>
      </c>
      <c r="AM28" s="71" t="str">
        <f t="shared" si="74"/>
        <v/>
      </c>
      <c r="AN28" s="71" t="str">
        <f t="shared" si="75"/>
        <v/>
      </c>
      <c r="AO28" s="71" t="str">
        <f t="shared" si="76"/>
        <v/>
      </c>
      <c r="AP28" s="71" t="str">
        <f t="shared" si="77"/>
        <v/>
      </c>
      <c r="AQ28" s="71" t="str">
        <f t="shared" si="78"/>
        <v/>
      </c>
      <c r="AR28" s="71" t="str">
        <f t="shared" si="79"/>
        <v/>
      </c>
      <c r="AS28" s="71" t="str">
        <f t="shared" si="80"/>
        <v/>
      </c>
      <c r="AT28" s="71" t="str">
        <f t="shared" si="81"/>
        <v/>
      </c>
      <c r="AU28" s="71" t="str">
        <f t="shared" si="82"/>
        <v/>
      </c>
      <c r="AV28" s="71" t="str">
        <f t="shared" si="83"/>
        <v/>
      </c>
      <c r="AW28" s="71" t="str">
        <f t="shared" si="84"/>
        <v/>
      </c>
      <c r="AX28" s="71" t="str">
        <f t="shared" si="85"/>
        <v/>
      </c>
      <c r="AY28" s="71" t="str">
        <f t="shared" si="86"/>
        <v/>
      </c>
      <c r="AZ28" s="71" t="str">
        <f t="shared" si="87"/>
        <v/>
      </c>
      <c r="BA28" s="71" t="str">
        <f t="shared" si="88"/>
        <v/>
      </c>
      <c r="BB28" s="71" t="str">
        <f t="shared" si="89"/>
        <v/>
      </c>
      <c r="BC28" s="71" t="str">
        <f t="shared" si="90"/>
        <v/>
      </c>
      <c r="BD28" s="71" t="str">
        <f t="shared" si="91"/>
        <v/>
      </c>
      <c r="BE28" s="71" t="str">
        <f t="shared" si="92"/>
        <v/>
      </c>
      <c r="BF28" s="71" t="str">
        <f t="shared" si="93"/>
        <v/>
      </c>
      <c r="BG28" s="71" t="str">
        <f t="shared" si="94"/>
        <v/>
      </c>
      <c r="BH28" s="71" t="str">
        <f t="shared" si="95"/>
        <v/>
      </c>
      <c r="BI28" s="71" t="str">
        <f t="shared" si="96"/>
        <v/>
      </c>
      <c r="BJ28" s="71" t="str">
        <f t="shared" si="97"/>
        <v/>
      </c>
      <c r="BK28" s="71" t="str">
        <f t="shared" si="98"/>
        <v/>
      </c>
      <c r="BL28" s="71" t="str">
        <f t="shared" si="99"/>
        <v/>
      </c>
      <c r="BM28" s="71" t="str">
        <f t="shared" si="100"/>
        <v/>
      </c>
      <c r="BN28" s="71" t="str">
        <f t="shared" si="101"/>
        <v/>
      </c>
      <c r="BO28" s="80">
        <f t="shared" si="102"/>
        <v>0</v>
      </c>
      <c r="BP28" s="24">
        <f t="shared" si="103"/>
        <v>0</v>
      </c>
      <c r="BQ28" s="28" t="s">
        <v>17</v>
      </c>
      <c r="BR28" s="82" t="str">
        <f t="shared" si="104"/>
        <v/>
      </c>
      <c r="BS28" s="82" t="str">
        <f t="shared" si="104"/>
        <v/>
      </c>
      <c r="BT28" s="82" t="str">
        <f t="shared" si="104"/>
        <v/>
      </c>
      <c r="BU28" s="82" t="str">
        <f t="shared" si="104"/>
        <v/>
      </c>
      <c r="BV28" s="82" t="str">
        <f t="shared" si="104"/>
        <v/>
      </c>
      <c r="BW28" s="82" t="str">
        <f t="shared" si="104"/>
        <v/>
      </c>
      <c r="BX28" s="83">
        <f t="shared" si="105"/>
        <v>0</v>
      </c>
      <c r="BY28" s="90"/>
      <c r="BZ28" s="15">
        <f t="shared" si="106"/>
        <v>0</v>
      </c>
      <c r="CA28" s="21">
        <f t="shared" si="107"/>
        <v>0</v>
      </c>
      <c r="CB28" s="21">
        <f t="shared" si="108"/>
        <v>0</v>
      </c>
      <c r="CC28" s="21">
        <f t="shared" si="109"/>
        <v>0</v>
      </c>
      <c r="CD28" s="21">
        <f t="shared" si="110"/>
        <v>0</v>
      </c>
      <c r="CE28" s="21">
        <f t="shared" si="111"/>
        <v>0</v>
      </c>
      <c r="CF28" s="21">
        <f t="shared" si="112"/>
        <v>0</v>
      </c>
      <c r="CG28" s="21">
        <f t="shared" si="113"/>
        <v>0</v>
      </c>
      <c r="CH28" s="21">
        <f t="shared" si="114"/>
        <v>0</v>
      </c>
      <c r="CI28" s="35">
        <f t="shared" si="115"/>
        <v>0</v>
      </c>
      <c r="CJ28" s="90"/>
      <c r="CK28" s="55">
        <f t="shared" si="116"/>
        <v>0</v>
      </c>
      <c r="CL28" s="90"/>
      <c r="CM28" s="46"/>
      <c r="CO28" s="53">
        <f t="shared" si="117"/>
        <v>0</v>
      </c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1"/>
      <c r="DU28" s="53">
        <f t="shared" si="118"/>
        <v>0</v>
      </c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5"/>
    </row>
    <row r="29" spans="1:168" x14ac:dyDescent="0.2">
      <c r="A29" s="90"/>
      <c r="B29" s="49" t="str">
        <f t="shared" si="71"/>
        <v>n/a</v>
      </c>
      <c r="C29" s="14"/>
      <c r="D29" s="6"/>
      <c r="E29" s="94"/>
      <c r="F29" s="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5"/>
      <c r="AJ29" s="90"/>
      <c r="AK29" s="74" t="str">
        <f t="shared" si="72"/>
        <v/>
      </c>
      <c r="AL29" s="71" t="str">
        <f t="shared" si="73"/>
        <v/>
      </c>
      <c r="AM29" s="71" t="str">
        <f t="shared" si="74"/>
        <v/>
      </c>
      <c r="AN29" s="71" t="str">
        <f t="shared" si="75"/>
        <v/>
      </c>
      <c r="AO29" s="71" t="str">
        <f t="shared" si="76"/>
        <v/>
      </c>
      <c r="AP29" s="71" t="str">
        <f t="shared" si="77"/>
        <v/>
      </c>
      <c r="AQ29" s="71" t="str">
        <f t="shared" si="78"/>
        <v/>
      </c>
      <c r="AR29" s="71" t="str">
        <f t="shared" si="79"/>
        <v/>
      </c>
      <c r="AS29" s="71" t="str">
        <f t="shared" si="80"/>
        <v/>
      </c>
      <c r="AT29" s="71" t="str">
        <f t="shared" si="81"/>
        <v/>
      </c>
      <c r="AU29" s="71" t="str">
        <f t="shared" si="82"/>
        <v/>
      </c>
      <c r="AV29" s="71" t="str">
        <f t="shared" si="83"/>
        <v/>
      </c>
      <c r="AW29" s="71" t="str">
        <f t="shared" si="84"/>
        <v/>
      </c>
      <c r="AX29" s="71" t="str">
        <f t="shared" si="85"/>
        <v/>
      </c>
      <c r="AY29" s="71" t="str">
        <f t="shared" si="86"/>
        <v/>
      </c>
      <c r="AZ29" s="71" t="str">
        <f t="shared" si="87"/>
        <v/>
      </c>
      <c r="BA29" s="71" t="str">
        <f t="shared" si="88"/>
        <v/>
      </c>
      <c r="BB29" s="71" t="str">
        <f t="shared" si="89"/>
        <v/>
      </c>
      <c r="BC29" s="71" t="str">
        <f t="shared" si="90"/>
        <v/>
      </c>
      <c r="BD29" s="71" t="str">
        <f t="shared" si="91"/>
        <v/>
      </c>
      <c r="BE29" s="71" t="str">
        <f t="shared" si="92"/>
        <v/>
      </c>
      <c r="BF29" s="71" t="str">
        <f t="shared" si="93"/>
        <v/>
      </c>
      <c r="BG29" s="71" t="str">
        <f t="shared" si="94"/>
        <v/>
      </c>
      <c r="BH29" s="71" t="str">
        <f t="shared" si="95"/>
        <v/>
      </c>
      <c r="BI29" s="71" t="str">
        <f t="shared" si="96"/>
        <v/>
      </c>
      <c r="BJ29" s="71" t="str">
        <f t="shared" si="97"/>
        <v/>
      </c>
      <c r="BK29" s="71" t="str">
        <f t="shared" si="98"/>
        <v/>
      </c>
      <c r="BL29" s="71" t="str">
        <f t="shared" si="99"/>
        <v/>
      </c>
      <c r="BM29" s="71" t="str">
        <f t="shared" si="100"/>
        <v/>
      </c>
      <c r="BN29" s="71" t="str">
        <f t="shared" si="101"/>
        <v/>
      </c>
      <c r="BO29" s="80">
        <f t="shared" si="102"/>
        <v>0</v>
      </c>
      <c r="BP29" s="24">
        <f t="shared" si="103"/>
        <v>0</v>
      </c>
      <c r="BQ29" s="28" t="s">
        <v>17</v>
      </c>
      <c r="BR29" s="82" t="str">
        <f t="shared" ref="BR29:BW36" si="119">IF(($B$5&gt;=BR$8)*AND($BP29&gt;=BR$8),SMALL($AK29:$BN29,BR$8),"")</f>
        <v/>
      </c>
      <c r="BS29" s="82" t="str">
        <f t="shared" si="119"/>
        <v/>
      </c>
      <c r="BT29" s="82" t="str">
        <f t="shared" si="119"/>
        <v/>
      </c>
      <c r="BU29" s="82" t="str">
        <f t="shared" si="119"/>
        <v/>
      </c>
      <c r="BV29" s="82" t="str">
        <f t="shared" si="119"/>
        <v/>
      </c>
      <c r="BW29" s="82" t="str">
        <f t="shared" si="119"/>
        <v/>
      </c>
      <c r="BX29" s="83">
        <f t="shared" si="105"/>
        <v>0</v>
      </c>
      <c r="BY29" s="90"/>
      <c r="BZ29" s="15">
        <f t="shared" si="106"/>
        <v>0</v>
      </c>
      <c r="CA29" s="21">
        <f t="shared" si="107"/>
        <v>0</v>
      </c>
      <c r="CB29" s="21">
        <f t="shared" si="108"/>
        <v>0</v>
      </c>
      <c r="CC29" s="21">
        <f t="shared" si="109"/>
        <v>0</v>
      </c>
      <c r="CD29" s="21">
        <f t="shared" si="110"/>
        <v>0</v>
      </c>
      <c r="CE29" s="21">
        <f t="shared" si="111"/>
        <v>0</v>
      </c>
      <c r="CF29" s="21">
        <f t="shared" si="112"/>
        <v>0</v>
      </c>
      <c r="CG29" s="21">
        <f t="shared" si="113"/>
        <v>0</v>
      </c>
      <c r="CH29" s="21">
        <f t="shared" si="114"/>
        <v>0</v>
      </c>
      <c r="CI29" s="35">
        <f t="shared" si="115"/>
        <v>0</v>
      </c>
      <c r="CJ29" s="90"/>
      <c r="CK29" s="55">
        <f t="shared" si="116"/>
        <v>0</v>
      </c>
      <c r="CL29" s="90"/>
      <c r="CM29" s="46"/>
      <c r="CO29" s="53">
        <f t="shared" si="117"/>
        <v>0</v>
      </c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1"/>
      <c r="DU29" s="53">
        <f t="shared" si="118"/>
        <v>0</v>
      </c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5"/>
    </row>
    <row r="30" spans="1:168" x14ac:dyDescent="0.2">
      <c r="A30" s="90"/>
      <c r="B30" s="49" t="str">
        <f t="shared" si="71"/>
        <v>n/a</v>
      </c>
      <c r="C30" s="14"/>
      <c r="D30" s="6"/>
      <c r="E30" s="94"/>
      <c r="F30" s="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5"/>
      <c r="AJ30" s="90"/>
      <c r="AK30" s="74" t="str">
        <f t="shared" si="72"/>
        <v/>
      </c>
      <c r="AL30" s="71" t="str">
        <f t="shared" si="73"/>
        <v/>
      </c>
      <c r="AM30" s="71" t="str">
        <f t="shared" si="74"/>
        <v/>
      </c>
      <c r="AN30" s="71" t="str">
        <f t="shared" si="75"/>
        <v/>
      </c>
      <c r="AO30" s="71" t="str">
        <f t="shared" si="76"/>
        <v/>
      </c>
      <c r="AP30" s="71" t="str">
        <f t="shared" si="77"/>
        <v/>
      </c>
      <c r="AQ30" s="71" t="str">
        <f t="shared" si="78"/>
        <v/>
      </c>
      <c r="AR30" s="71" t="str">
        <f t="shared" si="79"/>
        <v/>
      </c>
      <c r="AS30" s="71" t="str">
        <f t="shared" si="80"/>
        <v/>
      </c>
      <c r="AT30" s="71" t="str">
        <f t="shared" si="81"/>
        <v/>
      </c>
      <c r="AU30" s="71" t="str">
        <f t="shared" si="82"/>
        <v/>
      </c>
      <c r="AV30" s="71" t="str">
        <f t="shared" si="83"/>
        <v/>
      </c>
      <c r="AW30" s="71" t="str">
        <f t="shared" si="84"/>
        <v/>
      </c>
      <c r="AX30" s="71" t="str">
        <f t="shared" si="85"/>
        <v/>
      </c>
      <c r="AY30" s="71" t="str">
        <f t="shared" si="86"/>
        <v/>
      </c>
      <c r="AZ30" s="71" t="str">
        <f t="shared" si="87"/>
        <v/>
      </c>
      <c r="BA30" s="71" t="str">
        <f t="shared" si="88"/>
        <v/>
      </c>
      <c r="BB30" s="71" t="str">
        <f t="shared" si="89"/>
        <v/>
      </c>
      <c r="BC30" s="71" t="str">
        <f t="shared" si="90"/>
        <v/>
      </c>
      <c r="BD30" s="71" t="str">
        <f t="shared" si="91"/>
        <v/>
      </c>
      <c r="BE30" s="71" t="str">
        <f t="shared" si="92"/>
        <v/>
      </c>
      <c r="BF30" s="71" t="str">
        <f t="shared" si="93"/>
        <v/>
      </c>
      <c r="BG30" s="71" t="str">
        <f t="shared" si="94"/>
        <v/>
      </c>
      <c r="BH30" s="71" t="str">
        <f t="shared" si="95"/>
        <v/>
      </c>
      <c r="BI30" s="71" t="str">
        <f t="shared" si="96"/>
        <v/>
      </c>
      <c r="BJ30" s="71" t="str">
        <f t="shared" si="97"/>
        <v/>
      </c>
      <c r="BK30" s="71" t="str">
        <f t="shared" si="98"/>
        <v/>
      </c>
      <c r="BL30" s="71" t="str">
        <f t="shared" si="99"/>
        <v/>
      </c>
      <c r="BM30" s="71" t="str">
        <f t="shared" si="100"/>
        <v/>
      </c>
      <c r="BN30" s="71" t="str">
        <f t="shared" si="101"/>
        <v/>
      </c>
      <c r="BO30" s="80">
        <f t="shared" si="102"/>
        <v>0</v>
      </c>
      <c r="BP30" s="24">
        <f t="shared" si="103"/>
        <v>0</v>
      </c>
      <c r="BQ30" s="28" t="s">
        <v>17</v>
      </c>
      <c r="BR30" s="82" t="str">
        <f t="shared" si="119"/>
        <v/>
      </c>
      <c r="BS30" s="82" t="str">
        <f t="shared" si="119"/>
        <v/>
      </c>
      <c r="BT30" s="82" t="str">
        <f t="shared" si="119"/>
        <v/>
      </c>
      <c r="BU30" s="82" t="str">
        <f t="shared" si="119"/>
        <v/>
      </c>
      <c r="BV30" s="82" t="str">
        <f t="shared" si="119"/>
        <v/>
      </c>
      <c r="BW30" s="82" t="str">
        <f t="shared" si="119"/>
        <v/>
      </c>
      <c r="BX30" s="83">
        <f t="shared" si="105"/>
        <v>0</v>
      </c>
      <c r="BY30" s="90"/>
      <c r="BZ30" s="15">
        <f t="shared" si="106"/>
        <v>0</v>
      </c>
      <c r="CA30" s="21">
        <f t="shared" si="107"/>
        <v>0</v>
      </c>
      <c r="CB30" s="21">
        <f t="shared" si="108"/>
        <v>0</v>
      </c>
      <c r="CC30" s="21">
        <f t="shared" si="109"/>
        <v>0</v>
      </c>
      <c r="CD30" s="21">
        <f t="shared" si="110"/>
        <v>0</v>
      </c>
      <c r="CE30" s="21">
        <f t="shared" si="111"/>
        <v>0</v>
      </c>
      <c r="CF30" s="21">
        <f t="shared" si="112"/>
        <v>0</v>
      </c>
      <c r="CG30" s="21">
        <f t="shared" si="113"/>
        <v>0</v>
      </c>
      <c r="CH30" s="21">
        <f t="shared" si="114"/>
        <v>0</v>
      </c>
      <c r="CI30" s="35">
        <f t="shared" si="115"/>
        <v>0</v>
      </c>
      <c r="CJ30" s="90"/>
      <c r="CK30" s="55">
        <f t="shared" si="116"/>
        <v>0</v>
      </c>
      <c r="CL30" s="90"/>
      <c r="CM30" s="46"/>
      <c r="CO30" s="53">
        <f t="shared" si="117"/>
        <v>0</v>
      </c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1"/>
      <c r="DU30" s="53">
        <f t="shared" si="118"/>
        <v>0</v>
      </c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5"/>
    </row>
    <row r="31" spans="1:168" x14ac:dyDescent="0.2">
      <c r="A31" s="90"/>
      <c r="B31" s="49" t="str">
        <f t="shared" si="71"/>
        <v>n/a</v>
      </c>
      <c r="C31" s="14"/>
      <c r="D31" s="6"/>
      <c r="E31" s="94"/>
      <c r="F31" s="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5"/>
      <c r="AJ31" s="90"/>
      <c r="AK31" s="74" t="str">
        <f t="shared" si="72"/>
        <v/>
      </c>
      <c r="AL31" s="71" t="str">
        <f t="shared" si="73"/>
        <v/>
      </c>
      <c r="AM31" s="71" t="str">
        <f t="shared" si="74"/>
        <v/>
      </c>
      <c r="AN31" s="71" t="str">
        <f t="shared" si="75"/>
        <v/>
      </c>
      <c r="AO31" s="71" t="str">
        <f t="shared" si="76"/>
        <v/>
      </c>
      <c r="AP31" s="71" t="str">
        <f t="shared" si="77"/>
        <v/>
      </c>
      <c r="AQ31" s="71" t="str">
        <f t="shared" si="78"/>
        <v/>
      </c>
      <c r="AR31" s="71" t="str">
        <f t="shared" si="79"/>
        <v/>
      </c>
      <c r="AS31" s="71" t="str">
        <f t="shared" si="80"/>
        <v/>
      </c>
      <c r="AT31" s="71" t="str">
        <f t="shared" si="81"/>
        <v/>
      </c>
      <c r="AU31" s="71" t="str">
        <f t="shared" si="82"/>
        <v/>
      </c>
      <c r="AV31" s="71" t="str">
        <f t="shared" si="83"/>
        <v/>
      </c>
      <c r="AW31" s="71" t="str">
        <f t="shared" si="84"/>
        <v/>
      </c>
      <c r="AX31" s="71" t="str">
        <f t="shared" si="85"/>
        <v/>
      </c>
      <c r="AY31" s="71" t="str">
        <f t="shared" si="86"/>
        <v/>
      </c>
      <c r="AZ31" s="71" t="str">
        <f t="shared" si="87"/>
        <v/>
      </c>
      <c r="BA31" s="71" t="str">
        <f t="shared" si="88"/>
        <v/>
      </c>
      <c r="BB31" s="71" t="str">
        <f t="shared" si="89"/>
        <v/>
      </c>
      <c r="BC31" s="71" t="str">
        <f t="shared" si="90"/>
        <v/>
      </c>
      <c r="BD31" s="71" t="str">
        <f t="shared" si="91"/>
        <v/>
      </c>
      <c r="BE31" s="71" t="str">
        <f t="shared" si="92"/>
        <v/>
      </c>
      <c r="BF31" s="71" t="str">
        <f t="shared" si="93"/>
        <v/>
      </c>
      <c r="BG31" s="71" t="str">
        <f t="shared" si="94"/>
        <v/>
      </c>
      <c r="BH31" s="71" t="str">
        <f t="shared" si="95"/>
        <v/>
      </c>
      <c r="BI31" s="71" t="str">
        <f t="shared" si="96"/>
        <v/>
      </c>
      <c r="BJ31" s="71" t="str">
        <f t="shared" si="97"/>
        <v/>
      </c>
      <c r="BK31" s="71" t="str">
        <f t="shared" si="98"/>
        <v/>
      </c>
      <c r="BL31" s="71" t="str">
        <f t="shared" si="99"/>
        <v/>
      </c>
      <c r="BM31" s="71" t="str">
        <f t="shared" si="100"/>
        <v/>
      </c>
      <c r="BN31" s="71" t="str">
        <f t="shared" si="101"/>
        <v/>
      </c>
      <c r="BO31" s="80">
        <f t="shared" si="102"/>
        <v>0</v>
      </c>
      <c r="BP31" s="24">
        <f t="shared" si="103"/>
        <v>0</v>
      </c>
      <c r="BQ31" s="28" t="s">
        <v>17</v>
      </c>
      <c r="BR31" s="82" t="str">
        <f t="shared" si="119"/>
        <v/>
      </c>
      <c r="BS31" s="82" t="str">
        <f t="shared" si="119"/>
        <v/>
      </c>
      <c r="BT31" s="82" t="str">
        <f t="shared" si="119"/>
        <v/>
      </c>
      <c r="BU31" s="82" t="str">
        <f t="shared" si="119"/>
        <v/>
      </c>
      <c r="BV31" s="82" t="str">
        <f t="shared" si="119"/>
        <v/>
      </c>
      <c r="BW31" s="82" t="str">
        <f t="shared" si="119"/>
        <v/>
      </c>
      <c r="BX31" s="83">
        <f t="shared" si="105"/>
        <v>0</v>
      </c>
      <c r="BY31" s="90"/>
      <c r="BZ31" s="15">
        <f t="shared" si="106"/>
        <v>0</v>
      </c>
      <c r="CA31" s="21">
        <f t="shared" si="107"/>
        <v>0</v>
      </c>
      <c r="CB31" s="21">
        <f t="shared" si="108"/>
        <v>0</v>
      </c>
      <c r="CC31" s="21">
        <f t="shared" si="109"/>
        <v>0</v>
      </c>
      <c r="CD31" s="21">
        <f t="shared" si="110"/>
        <v>0</v>
      </c>
      <c r="CE31" s="21">
        <f t="shared" si="111"/>
        <v>0</v>
      </c>
      <c r="CF31" s="21">
        <f t="shared" si="112"/>
        <v>0</v>
      </c>
      <c r="CG31" s="21">
        <f t="shared" si="113"/>
        <v>0</v>
      </c>
      <c r="CH31" s="21">
        <f t="shared" si="114"/>
        <v>0</v>
      </c>
      <c r="CI31" s="35">
        <f t="shared" si="115"/>
        <v>0</v>
      </c>
      <c r="CJ31" s="90"/>
      <c r="CK31" s="55">
        <f t="shared" si="116"/>
        <v>0</v>
      </c>
      <c r="CL31" s="90"/>
      <c r="CM31" s="46"/>
      <c r="CO31" s="53">
        <f t="shared" si="117"/>
        <v>0</v>
      </c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1"/>
      <c r="DU31" s="53">
        <f t="shared" si="118"/>
        <v>0</v>
      </c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5"/>
    </row>
    <row r="32" spans="1:168" x14ac:dyDescent="0.2">
      <c r="A32" s="90"/>
      <c r="B32" s="49" t="str">
        <f t="shared" si="71"/>
        <v>n/a</v>
      </c>
      <c r="C32" s="14"/>
      <c r="D32" s="6"/>
      <c r="E32" s="94"/>
      <c r="F32" s="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5"/>
      <c r="AJ32" s="90"/>
      <c r="AK32" s="74" t="str">
        <f t="shared" si="72"/>
        <v/>
      </c>
      <c r="AL32" s="71" t="str">
        <f t="shared" si="73"/>
        <v/>
      </c>
      <c r="AM32" s="71" t="str">
        <f t="shared" si="74"/>
        <v/>
      </c>
      <c r="AN32" s="71" t="str">
        <f t="shared" si="75"/>
        <v/>
      </c>
      <c r="AO32" s="71" t="str">
        <f t="shared" si="76"/>
        <v/>
      </c>
      <c r="AP32" s="71" t="str">
        <f t="shared" si="77"/>
        <v/>
      </c>
      <c r="AQ32" s="71" t="str">
        <f t="shared" si="78"/>
        <v/>
      </c>
      <c r="AR32" s="71" t="str">
        <f t="shared" si="79"/>
        <v/>
      </c>
      <c r="AS32" s="71" t="str">
        <f t="shared" si="80"/>
        <v/>
      </c>
      <c r="AT32" s="71" t="str">
        <f t="shared" si="81"/>
        <v/>
      </c>
      <c r="AU32" s="71" t="str">
        <f t="shared" si="82"/>
        <v/>
      </c>
      <c r="AV32" s="71" t="str">
        <f t="shared" si="83"/>
        <v/>
      </c>
      <c r="AW32" s="71" t="str">
        <f t="shared" si="84"/>
        <v/>
      </c>
      <c r="AX32" s="71" t="str">
        <f t="shared" si="85"/>
        <v/>
      </c>
      <c r="AY32" s="71" t="str">
        <f t="shared" si="86"/>
        <v/>
      </c>
      <c r="AZ32" s="71" t="str">
        <f t="shared" si="87"/>
        <v/>
      </c>
      <c r="BA32" s="71" t="str">
        <f t="shared" si="88"/>
        <v/>
      </c>
      <c r="BB32" s="71" t="str">
        <f t="shared" si="89"/>
        <v/>
      </c>
      <c r="BC32" s="71" t="str">
        <f t="shared" si="90"/>
        <v/>
      </c>
      <c r="BD32" s="71" t="str">
        <f t="shared" si="91"/>
        <v/>
      </c>
      <c r="BE32" s="71" t="str">
        <f t="shared" si="92"/>
        <v/>
      </c>
      <c r="BF32" s="71" t="str">
        <f t="shared" si="93"/>
        <v/>
      </c>
      <c r="BG32" s="71" t="str">
        <f t="shared" si="94"/>
        <v/>
      </c>
      <c r="BH32" s="71" t="str">
        <f t="shared" si="95"/>
        <v/>
      </c>
      <c r="BI32" s="71" t="str">
        <f t="shared" si="96"/>
        <v/>
      </c>
      <c r="BJ32" s="71" t="str">
        <f t="shared" si="97"/>
        <v/>
      </c>
      <c r="BK32" s="71" t="str">
        <f t="shared" si="98"/>
        <v/>
      </c>
      <c r="BL32" s="71" t="str">
        <f t="shared" si="99"/>
        <v/>
      </c>
      <c r="BM32" s="71" t="str">
        <f t="shared" si="100"/>
        <v/>
      </c>
      <c r="BN32" s="71" t="str">
        <f t="shared" si="101"/>
        <v/>
      </c>
      <c r="BO32" s="80">
        <f t="shared" si="102"/>
        <v>0</v>
      </c>
      <c r="BP32" s="24">
        <f t="shared" si="103"/>
        <v>0</v>
      </c>
      <c r="BQ32" s="28" t="s">
        <v>17</v>
      </c>
      <c r="BR32" s="82" t="str">
        <f t="shared" si="119"/>
        <v/>
      </c>
      <c r="BS32" s="82" t="str">
        <f t="shared" si="119"/>
        <v/>
      </c>
      <c r="BT32" s="82" t="str">
        <f t="shared" si="119"/>
        <v/>
      </c>
      <c r="BU32" s="82" t="str">
        <f t="shared" si="119"/>
        <v/>
      </c>
      <c r="BV32" s="82" t="str">
        <f t="shared" si="119"/>
        <v/>
      </c>
      <c r="BW32" s="82" t="str">
        <f t="shared" si="119"/>
        <v/>
      </c>
      <c r="BX32" s="83">
        <f t="shared" si="105"/>
        <v>0</v>
      </c>
      <c r="BY32" s="90"/>
      <c r="BZ32" s="15">
        <f t="shared" si="106"/>
        <v>0</v>
      </c>
      <c r="CA32" s="21">
        <f t="shared" si="107"/>
        <v>0</v>
      </c>
      <c r="CB32" s="21">
        <f t="shared" si="108"/>
        <v>0</v>
      </c>
      <c r="CC32" s="21">
        <f t="shared" si="109"/>
        <v>0</v>
      </c>
      <c r="CD32" s="21">
        <f t="shared" si="110"/>
        <v>0</v>
      </c>
      <c r="CE32" s="21">
        <f t="shared" si="111"/>
        <v>0</v>
      </c>
      <c r="CF32" s="21">
        <f t="shared" si="112"/>
        <v>0</v>
      </c>
      <c r="CG32" s="21">
        <f t="shared" si="113"/>
        <v>0</v>
      </c>
      <c r="CH32" s="21">
        <f t="shared" si="114"/>
        <v>0</v>
      </c>
      <c r="CI32" s="35">
        <f t="shared" si="115"/>
        <v>0</v>
      </c>
      <c r="CJ32" s="90"/>
      <c r="CK32" s="55">
        <f t="shared" si="116"/>
        <v>0</v>
      </c>
      <c r="CL32" s="90"/>
      <c r="CM32" s="46"/>
      <c r="CO32" s="53">
        <f t="shared" si="117"/>
        <v>0</v>
      </c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1"/>
      <c r="DU32" s="53">
        <f t="shared" si="118"/>
        <v>0</v>
      </c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5"/>
    </row>
    <row r="33" spans="1:156" x14ac:dyDescent="0.2">
      <c r="A33" s="90"/>
      <c r="B33" s="49" t="str">
        <f t="shared" si="71"/>
        <v>n/a</v>
      </c>
      <c r="C33" s="14"/>
      <c r="D33" s="6"/>
      <c r="E33" s="94"/>
      <c r="F33" s="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5"/>
      <c r="AJ33" s="90"/>
      <c r="AK33" s="74" t="str">
        <f t="shared" si="72"/>
        <v/>
      </c>
      <c r="AL33" s="71" t="str">
        <f t="shared" si="73"/>
        <v/>
      </c>
      <c r="AM33" s="71" t="str">
        <f t="shared" si="74"/>
        <v/>
      </c>
      <c r="AN33" s="71" t="str">
        <f t="shared" si="75"/>
        <v/>
      </c>
      <c r="AO33" s="71" t="str">
        <f t="shared" si="76"/>
        <v/>
      </c>
      <c r="AP33" s="71" t="str">
        <f t="shared" si="77"/>
        <v/>
      </c>
      <c r="AQ33" s="71" t="str">
        <f t="shared" si="78"/>
        <v/>
      </c>
      <c r="AR33" s="71" t="str">
        <f t="shared" si="79"/>
        <v/>
      </c>
      <c r="AS33" s="71" t="str">
        <f t="shared" si="80"/>
        <v/>
      </c>
      <c r="AT33" s="71" t="str">
        <f t="shared" si="81"/>
        <v/>
      </c>
      <c r="AU33" s="71" t="str">
        <f t="shared" si="82"/>
        <v/>
      </c>
      <c r="AV33" s="71" t="str">
        <f t="shared" si="83"/>
        <v/>
      </c>
      <c r="AW33" s="71" t="str">
        <f t="shared" si="84"/>
        <v/>
      </c>
      <c r="AX33" s="71" t="str">
        <f t="shared" si="85"/>
        <v/>
      </c>
      <c r="AY33" s="71" t="str">
        <f t="shared" si="86"/>
        <v/>
      </c>
      <c r="AZ33" s="71" t="str">
        <f t="shared" si="87"/>
        <v/>
      </c>
      <c r="BA33" s="71" t="str">
        <f t="shared" si="88"/>
        <v/>
      </c>
      <c r="BB33" s="71" t="str">
        <f t="shared" si="89"/>
        <v/>
      </c>
      <c r="BC33" s="71" t="str">
        <f t="shared" si="90"/>
        <v/>
      </c>
      <c r="BD33" s="71" t="str">
        <f t="shared" si="91"/>
        <v/>
      </c>
      <c r="BE33" s="71" t="str">
        <f t="shared" si="92"/>
        <v/>
      </c>
      <c r="BF33" s="71" t="str">
        <f t="shared" si="93"/>
        <v/>
      </c>
      <c r="BG33" s="71" t="str">
        <f t="shared" si="94"/>
        <v/>
      </c>
      <c r="BH33" s="71" t="str">
        <f t="shared" si="95"/>
        <v/>
      </c>
      <c r="BI33" s="71" t="str">
        <f t="shared" si="96"/>
        <v/>
      </c>
      <c r="BJ33" s="71" t="str">
        <f t="shared" si="97"/>
        <v/>
      </c>
      <c r="BK33" s="71" t="str">
        <f t="shared" si="98"/>
        <v/>
      </c>
      <c r="BL33" s="71" t="str">
        <f t="shared" si="99"/>
        <v/>
      </c>
      <c r="BM33" s="71" t="str">
        <f t="shared" si="100"/>
        <v/>
      </c>
      <c r="BN33" s="71" t="str">
        <f t="shared" si="101"/>
        <v/>
      </c>
      <c r="BO33" s="80">
        <f t="shared" si="102"/>
        <v>0</v>
      </c>
      <c r="BP33" s="24">
        <f t="shared" si="103"/>
        <v>0</v>
      </c>
      <c r="BQ33" s="28" t="s">
        <v>17</v>
      </c>
      <c r="BR33" s="82" t="str">
        <f t="shared" si="119"/>
        <v/>
      </c>
      <c r="BS33" s="82" t="str">
        <f t="shared" si="119"/>
        <v/>
      </c>
      <c r="BT33" s="82" t="str">
        <f t="shared" si="119"/>
        <v/>
      </c>
      <c r="BU33" s="82" t="str">
        <f t="shared" si="119"/>
        <v/>
      </c>
      <c r="BV33" s="82" t="str">
        <f t="shared" si="119"/>
        <v/>
      </c>
      <c r="BW33" s="82" t="str">
        <f t="shared" si="119"/>
        <v/>
      </c>
      <c r="BX33" s="83">
        <f t="shared" si="105"/>
        <v>0</v>
      </c>
      <c r="BY33" s="90"/>
      <c r="BZ33" s="15">
        <f t="shared" si="106"/>
        <v>0</v>
      </c>
      <c r="CA33" s="21">
        <f t="shared" si="107"/>
        <v>0</v>
      </c>
      <c r="CB33" s="21">
        <f t="shared" si="108"/>
        <v>0</v>
      </c>
      <c r="CC33" s="21">
        <f t="shared" si="109"/>
        <v>0</v>
      </c>
      <c r="CD33" s="21">
        <f t="shared" si="110"/>
        <v>0</v>
      </c>
      <c r="CE33" s="21">
        <f t="shared" si="111"/>
        <v>0</v>
      </c>
      <c r="CF33" s="21">
        <f t="shared" si="112"/>
        <v>0</v>
      </c>
      <c r="CG33" s="21">
        <f t="shared" si="113"/>
        <v>0</v>
      </c>
      <c r="CH33" s="21">
        <f t="shared" si="114"/>
        <v>0</v>
      </c>
      <c r="CI33" s="35">
        <f t="shared" si="115"/>
        <v>0</v>
      </c>
      <c r="CJ33" s="90"/>
      <c r="CK33" s="55">
        <f t="shared" si="116"/>
        <v>0</v>
      </c>
      <c r="CL33" s="90"/>
      <c r="CM33" s="46"/>
      <c r="CO33" s="53">
        <f t="shared" si="117"/>
        <v>0</v>
      </c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1"/>
      <c r="DU33" s="53">
        <f t="shared" si="118"/>
        <v>0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5"/>
    </row>
    <row r="34" spans="1:156" x14ac:dyDescent="0.2">
      <c r="A34" s="90"/>
      <c r="B34" s="49" t="str">
        <f t="shared" si="71"/>
        <v>n/a</v>
      </c>
      <c r="C34" s="14"/>
      <c r="D34" s="6"/>
      <c r="E34" s="94"/>
      <c r="F34" s="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"/>
      <c r="AJ34" s="90"/>
      <c r="AK34" s="74" t="str">
        <f t="shared" si="72"/>
        <v/>
      </c>
      <c r="AL34" s="71" t="str">
        <f t="shared" si="73"/>
        <v/>
      </c>
      <c r="AM34" s="71" t="str">
        <f t="shared" si="74"/>
        <v/>
      </c>
      <c r="AN34" s="71" t="str">
        <f t="shared" si="75"/>
        <v/>
      </c>
      <c r="AO34" s="71" t="str">
        <f t="shared" si="76"/>
        <v/>
      </c>
      <c r="AP34" s="71" t="str">
        <f t="shared" si="77"/>
        <v/>
      </c>
      <c r="AQ34" s="71" t="str">
        <f t="shared" si="78"/>
        <v/>
      </c>
      <c r="AR34" s="71" t="str">
        <f t="shared" si="79"/>
        <v/>
      </c>
      <c r="AS34" s="71" t="str">
        <f t="shared" si="80"/>
        <v/>
      </c>
      <c r="AT34" s="71" t="str">
        <f t="shared" si="81"/>
        <v/>
      </c>
      <c r="AU34" s="71" t="str">
        <f t="shared" si="82"/>
        <v/>
      </c>
      <c r="AV34" s="71" t="str">
        <f t="shared" si="83"/>
        <v/>
      </c>
      <c r="AW34" s="71" t="str">
        <f t="shared" si="84"/>
        <v/>
      </c>
      <c r="AX34" s="71" t="str">
        <f t="shared" si="85"/>
        <v/>
      </c>
      <c r="AY34" s="71" t="str">
        <f t="shared" si="86"/>
        <v/>
      </c>
      <c r="AZ34" s="71" t="str">
        <f t="shared" si="87"/>
        <v/>
      </c>
      <c r="BA34" s="71" t="str">
        <f t="shared" si="88"/>
        <v/>
      </c>
      <c r="BB34" s="71" t="str">
        <f t="shared" si="89"/>
        <v/>
      </c>
      <c r="BC34" s="71" t="str">
        <f t="shared" si="90"/>
        <v/>
      </c>
      <c r="BD34" s="71" t="str">
        <f t="shared" si="91"/>
        <v/>
      </c>
      <c r="BE34" s="71" t="str">
        <f t="shared" si="92"/>
        <v/>
      </c>
      <c r="BF34" s="71" t="str">
        <f t="shared" si="93"/>
        <v/>
      </c>
      <c r="BG34" s="71" t="str">
        <f t="shared" si="94"/>
        <v/>
      </c>
      <c r="BH34" s="71" t="str">
        <f t="shared" si="95"/>
        <v/>
      </c>
      <c r="BI34" s="71" t="str">
        <f t="shared" si="96"/>
        <v/>
      </c>
      <c r="BJ34" s="71" t="str">
        <f t="shared" si="97"/>
        <v/>
      </c>
      <c r="BK34" s="71" t="str">
        <f t="shared" si="98"/>
        <v/>
      </c>
      <c r="BL34" s="71" t="str">
        <f t="shared" si="99"/>
        <v/>
      </c>
      <c r="BM34" s="71" t="str">
        <f t="shared" si="100"/>
        <v/>
      </c>
      <c r="BN34" s="71" t="str">
        <f t="shared" si="101"/>
        <v/>
      </c>
      <c r="BO34" s="80">
        <f t="shared" si="102"/>
        <v>0</v>
      </c>
      <c r="BP34" s="24">
        <f t="shared" si="103"/>
        <v>0</v>
      </c>
      <c r="BQ34" s="28" t="s">
        <v>17</v>
      </c>
      <c r="BR34" s="82" t="str">
        <f t="shared" si="119"/>
        <v/>
      </c>
      <c r="BS34" s="82" t="str">
        <f t="shared" si="119"/>
        <v/>
      </c>
      <c r="BT34" s="82" t="str">
        <f t="shared" si="119"/>
        <v/>
      </c>
      <c r="BU34" s="82" t="str">
        <f t="shared" si="119"/>
        <v/>
      </c>
      <c r="BV34" s="82" t="str">
        <f t="shared" si="119"/>
        <v/>
      </c>
      <c r="BW34" s="82" t="str">
        <f t="shared" si="119"/>
        <v/>
      </c>
      <c r="BX34" s="83">
        <f t="shared" si="105"/>
        <v>0</v>
      </c>
      <c r="BY34" s="90"/>
      <c r="BZ34" s="15">
        <f t="shared" si="106"/>
        <v>0</v>
      </c>
      <c r="CA34" s="21">
        <f t="shared" si="107"/>
        <v>0</v>
      </c>
      <c r="CB34" s="21">
        <f t="shared" si="108"/>
        <v>0</v>
      </c>
      <c r="CC34" s="21">
        <f t="shared" si="109"/>
        <v>0</v>
      </c>
      <c r="CD34" s="21">
        <f t="shared" si="110"/>
        <v>0</v>
      </c>
      <c r="CE34" s="21">
        <f t="shared" si="111"/>
        <v>0</v>
      </c>
      <c r="CF34" s="21">
        <f t="shared" si="112"/>
        <v>0</v>
      </c>
      <c r="CG34" s="21">
        <f t="shared" si="113"/>
        <v>0</v>
      </c>
      <c r="CH34" s="21">
        <f t="shared" si="114"/>
        <v>0</v>
      </c>
      <c r="CI34" s="35">
        <f t="shared" si="115"/>
        <v>0</v>
      </c>
      <c r="CJ34" s="90"/>
      <c r="CK34" s="55">
        <f t="shared" si="116"/>
        <v>0</v>
      </c>
      <c r="CL34" s="90"/>
      <c r="CM34" s="46"/>
      <c r="CO34" s="53">
        <f t="shared" si="117"/>
        <v>0</v>
      </c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1"/>
      <c r="DU34" s="53">
        <f t="shared" si="118"/>
        <v>0</v>
      </c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5"/>
    </row>
    <row r="35" spans="1:156" x14ac:dyDescent="0.2">
      <c r="A35" s="90"/>
      <c r="B35" s="49" t="str">
        <f t="shared" si="71"/>
        <v>n/a</v>
      </c>
      <c r="C35" s="14"/>
      <c r="D35" s="6"/>
      <c r="E35" s="94"/>
      <c r="F35" s="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5"/>
      <c r="AJ35" s="90"/>
      <c r="AK35" s="74" t="str">
        <f t="shared" si="72"/>
        <v/>
      </c>
      <c r="AL35" s="71" t="str">
        <f t="shared" si="73"/>
        <v/>
      </c>
      <c r="AM35" s="71" t="str">
        <f t="shared" si="74"/>
        <v/>
      </c>
      <c r="AN35" s="71" t="str">
        <f t="shared" si="75"/>
        <v/>
      </c>
      <c r="AO35" s="71" t="str">
        <f t="shared" si="76"/>
        <v/>
      </c>
      <c r="AP35" s="71" t="str">
        <f t="shared" si="77"/>
        <v/>
      </c>
      <c r="AQ35" s="71" t="str">
        <f t="shared" si="78"/>
        <v/>
      </c>
      <c r="AR35" s="71" t="str">
        <f t="shared" si="79"/>
        <v/>
      </c>
      <c r="AS35" s="71" t="str">
        <f t="shared" si="80"/>
        <v/>
      </c>
      <c r="AT35" s="71" t="str">
        <f t="shared" si="81"/>
        <v/>
      </c>
      <c r="AU35" s="71" t="str">
        <f t="shared" si="82"/>
        <v/>
      </c>
      <c r="AV35" s="71" t="str">
        <f t="shared" si="83"/>
        <v/>
      </c>
      <c r="AW35" s="71" t="str">
        <f t="shared" si="84"/>
        <v/>
      </c>
      <c r="AX35" s="71" t="str">
        <f t="shared" si="85"/>
        <v/>
      </c>
      <c r="AY35" s="71" t="str">
        <f t="shared" si="86"/>
        <v/>
      </c>
      <c r="AZ35" s="71" t="str">
        <f t="shared" si="87"/>
        <v/>
      </c>
      <c r="BA35" s="71" t="str">
        <f t="shared" si="88"/>
        <v/>
      </c>
      <c r="BB35" s="71" t="str">
        <f t="shared" si="89"/>
        <v/>
      </c>
      <c r="BC35" s="71" t="str">
        <f t="shared" si="90"/>
        <v/>
      </c>
      <c r="BD35" s="71" t="str">
        <f t="shared" si="91"/>
        <v/>
      </c>
      <c r="BE35" s="71" t="str">
        <f t="shared" si="92"/>
        <v/>
      </c>
      <c r="BF35" s="71" t="str">
        <f t="shared" si="93"/>
        <v/>
      </c>
      <c r="BG35" s="71" t="str">
        <f t="shared" si="94"/>
        <v/>
      </c>
      <c r="BH35" s="71" t="str">
        <f t="shared" si="95"/>
        <v/>
      </c>
      <c r="BI35" s="71" t="str">
        <f t="shared" si="96"/>
        <v/>
      </c>
      <c r="BJ35" s="71" t="str">
        <f t="shared" si="97"/>
        <v/>
      </c>
      <c r="BK35" s="71" t="str">
        <f t="shared" si="98"/>
        <v/>
      </c>
      <c r="BL35" s="71" t="str">
        <f t="shared" si="99"/>
        <v/>
      </c>
      <c r="BM35" s="71" t="str">
        <f t="shared" si="100"/>
        <v/>
      </c>
      <c r="BN35" s="71" t="str">
        <f t="shared" si="101"/>
        <v/>
      </c>
      <c r="BO35" s="80">
        <f t="shared" si="102"/>
        <v>0</v>
      </c>
      <c r="BP35" s="24">
        <f t="shared" si="103"/>
        <v>0</v>
      </c>
      <c r="BQ35" s="28" t="s">
        <v>17</v>
      </c>
      <c r="BR35" s="82" t="str">
        <f t="shared" si="119"/>
        <v/>
      </c>
      <c r="BS35" s="82" t="str">
        <f t="shared" si="119"/>
        <v/>
      </c>
      <c r="BT35" s="82" t="str">
        <f t="shared" si="119"/>
        <v/>
      </c>
      <c r="BU35" s="82" t="str">
        <f t="shared" si="119"/>
        <v/>
      </c>
      <c r="BV35" s="82" t="str">
        <f t="shared" si="119"/>
        <v/>
      </c>
      <c r="BW35" s="82" t="str">
        <f t="shared" si="119"/>
        <v/>
      </c>
      <c r="BX35" s="83">
        <f t="shared" si="105"/>
        <v>0</v>
      </c>
      <c r="BY35" s="90"/>
      <c r="BZ35" s="15">
        <f t="shared" si="106"/>
        <v>0</v>
      </c>
      <c r="CA35" s="21">
        <f t="shared" si="107"/>
        <v>0</v>
      </c>
      <c r="CB35" s="21">
        <f t="shared" si="108"/>
        <v>0</v>
      </c>
      <c r="CC35" s="21">
        <f t="shared" si="109"/>
        <v>0</v>
      </c>
      <c r="CD35" s="21">
        <f t="shared" si="110"/>
        <v>0</v>
      </c>
      <c r="CE35" s="21">
        <f t="shared" si="111"/>
        <v>0</v>
      </c>
      <c r="CF35" s="21">
        <f t="shared" si="112"/>
        <v>0</v>
      </c>
      <c r="CG35" s="21">
        <f t="shared" si="113"/>
        <v>0</v>
      </c>
      <c r="CH35" s="21">
        <f t="shared" si="114"/>
        <v>0</v>
      </c>
      <c r="CI35" s="35">
        <f t="shared" si="115"/>
        <v>0</v>
      </c>
      <c r="CJ35" s="90"/>
      <c r="CK35" s="55">
        <f t="shared" si="116"/>
        <v>0</v>
      </c>
      <c r="CL35" s="90"/>
      <c r="CM35" s="46"/>
      <c r="CO35" s="53">
        <f t="shared" si="117"/>
        <v>0</v>
      </c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1"/>
      <c r="DU35" s="53">
        <f t="shared" si="118"/>
        <v>0</v>
      </c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5"/>
    </row>
    <row r="36" spans="1:156" x14ac:dyDescent="0.2">
      <c r="A36" s="90"/>
      <c r="B36" s="50" t="str">
        <f t="shared" si="71"/>
        <v>n/a</v>
      </c>
      <c r="C36" s="10"/>
      <c r="D36" s="7"/>
      <c r="E36" s="94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90"/>
      <c r="AK36" s="75" t="str">
        <f t="shared" si="72"/>
        <v/>
      </c>
      <c r="AL36" s="76" t="str">
        <f t="shared" si="73"/>
        <v/>
      </c>
      <c r="AM36" s="76" t="str">
        <f t="shared" si="74"/>
        <v/>
      </c>
      <c r="AN36" s="76" t="str">
        <f t="shared" si="75"/>
        <v/>
      </c>
      <c r="AO36" s="76" t="str">
        <f t="shared" si="76"/>
        <v/>
      </c>
      <c r="AP36" s="76" t="str">
        <f t="shared" si="77"/>
        <v/>
      </c>
      <c r="AQ36" s="76" t="str">
        <f t="shared" si="78"/>
        <v/>
      </c>
      <c r="AR36" s="76" t="str">
        <f t="shared" si="79"/>
        <v/>
      </c>
      <c r="AS36" s="76" t="str">
        <f t="shared" si="80"/>
        <v/>
      </c>
      <c r="AT36" s="76" t="str">
        <f t="shared" si="81"/>
        <v/>
      </c>
      <c r="AU36" s="76" t="str">
        <f t="shared" si="82"/>
        <v/>
      </c>
      <c r="AV36" s="76" t="str">
        <f t="shared" si="83"/>
        <v/>
      </c>
      <c r="AW36" s="76" t="str">
        <f t="shared" si="84"/>
        <v/>
      </c>
      <c r="AX36" s="76" t="str">
        <f t="shared" si="85"/>
        <v/>
      </c>
      <c r="AY36" s="76" t="str">
        <f t="shared" si="86"/>
        <v/>
      </c>
      <c r="AZ36" s="76" t="str">
        <f t="shared" si="87"/>
        <v/>
      </c>
      <c r="BA36" s="76" t="str">
        <f t="shared" si="88"/>
        <v/>
      </c>
      <c r="BB36" s="76" t="str">
        <f t="shared" si="89"/>
        <v/>
      </c>
      <c r="BC36" s="76" t="str">
        <f t="shared" si="90"/>
        <v/>
      </c>
      <c r="BD36" s="76" t="str">
        <f t="shared" si="91"/>
        <v/>
      </c>
      <c r="BE36" s="76" t="str">
        <f t="shared" si="92"/>
        <v/>
      </c>
      <c r="BF36" s="76" t="str">
        <f t="shared" si="93"/>
        <v/>
      </c>
      <c r="BG36" s="76" t="str">
        <f t="shared" si="94"/>
        <v/>
      </c>
      <c r="BH36" s="76" t="str">
        <f t="shared" si="95"/>
        <v/>
      </c>
      <c r="BI36" s="76" t="str">
        <f t="shared" si="96"/>
        <v/>
      </c>
      <c r="BJ36" s="76" t="str">
        <f t="shared" si="97"/>
        <v/>
      </c>
      <c r="BK36" s="76" t="str">
        <f t="shared" si="98"/>
        <v/>
      </c>
      <c r="BL36" s="76" t="str">
        <f t="shared" si="99"/>
        <v/>
      </c>
      <c r="BM36" s="76" t="str">
        <f t="shared" si="100"/>
        <v/>
      </c>
      <c r="BN36" s="76" t="str">
        <f t="shared" si="101"/>
        <v/>
      </c>
      <c r="BO36" s="81">
        <f t="shared" si="102"/>
        <v>0</v>
      </c>
      <c r="BP36" s="27">
        <f t="shared" si="103"/>
        <v>0</v>
      </c>
      <c r="BQ36" s="29" t="s">
        <v>17</v>
      </c>
      <c r="BR36" s="84" t="str">
        <f t="shared" si="119"/>
        <v/>
      </c>
      <c r="BS36" s="84" t="str">
        <f t="shared" si="119"/>
        <v/>
      </c>
      <c r="BT36" s="84" t="str">
        <f t="shared" si="119"/>
        <v/>
      </c>
      <c r="BU36" s="84" t="str">
        <f t="shared" si="119"/>
        <v/>
      </c>
      <c r="BV36" s="84" t="str">
        <f t="shared" si="119"/>
        <v/>
      </c>
      <c r="BW36" s="84" t="str">
        <f t="shared" si="119"/>
        <v/>
      </c>
      <c r="BX36" s="85">
        <f t="shared" si="105"/>
        <v>0</v>
      </c>
      <c r="BY36" s="90"/>
      <c r="BZ36" s="16">
        <f t="shared" si="106"/>
        <v>0</v>
      </c>
      <c r="CA36" s="36">
        <f t="shared" si="107"/>
        <v>0</v>
      </c>
      <c r="CB36" s="36">
        <f t="shared" si="108"/>
        <v>0</v>
      </c>
      <c r="CC36" s="36">
        <f t="shared" si="109"/>
        <v>0</v>
      </c>
      <c r="CD36" s="36">
        <f t="shared" si="110"/>
        <v>0</v>
      </c>
      <c r="CE36" s="36">
        <f t="shared" si="111"/>
        <v>0</v>
      </c>
      <c r="CF36" s="36">
        <f t="shared" si="112"/>
        <v>0</v>
      </c>
      <c r="CG36" s="36">
        <f t="shared" si="113"/>
        <v>0</v>
      </c>
      <c r="CH36" s="36">
        <f t="shared" si="114"/>
        <v>0</v>
      </c>
      <c r="CI36" s="37">
        <f t="shared" si="115"/>
        <v>0</v>
      </c>
      <c r="CJ36" s="90"/>
      <c r="CK36" s="56">
        <f t="shared" si="116"/>
        <v>0</v>
      </c>
      <c r="CL36" s="90"/>
      <c r="CM36" s="46"/>
      <c r="CO36" s="54">
        <f t="shared" si="117"/>
        <v>0</v>
      </c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5"/>
      <c r="DU36" s="54">
        <f t="shared" si="118"/>
        <v>0</v>
      </c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1"/>
    </row>
    <row r="37" spans="1:156" x14ac:dyDescent="0.2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46"/>
    </row>
    <row r="38" spans="1:156" x14ac:dyDescent="0.2">
      <c r="A38" s="46"/>
      <c r="B38" s="45" t="s">
        <v>33</v>
      </c>
      <c r="C38" s="45"/>
      <c r="D38" s="70" t="s">
        <v>35</v>
      </c>
      <c r="E38" s="46"/>
      <c r="F38" s="70" t="s">
        <v>35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46"/>
      <c r="AK38" s="45" t="s">
        <v>24</v>
      </c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6"/>
      <c r="BZ38" s="45" t="s">
        <v>34</v>
      </c>
      <c r="CA38" s="45"/>
      <c r="CB38" s="45"/>
      <c r="CC38" s="45"/>
      <c r="CD38" s="45"/>
      <c r="CE38" s="45"/>
      <c r="CF38" s="45"/>
      <c r="CG38" s="45"/>
      <c r="CH38" s="45"/>
      <c r="CI38" s="45"/>
      <c r="CJ38" s="46"/>
      <c r="CK38" s="45" t="s">
        <v>34</v>
      </c>
      <c r="CL38" s="46"/>
      <c r="CM38" s="46"/>
      <c r="CN38" s="46"/>
      <c r="CO38" s="70" t="s">
        <v>23</v>
      </c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46"/>
      <c r="DU38" s="70" t="s">
        <v>23</v>
      </c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46"/>
    </row>
    <row r="40" spans="1:156" x14ac:dyDescent="0.2">
      <c r="B40" s="17" t="s">
        <v>30</v>
      </c>
      <c r="C40" s="17"/>
    </row>
    <row r="41" spans="1:156" x14ac:dyDescent="0.2">
      <c r="B41" s="1" t="s">
        <v>31</v>
      </c>
    </row>
    <row r="42" spans="1:156" x14ac:dyDescent="0.2">
      <c r="B42" s="1" t="s">
        <v>32</v>
      </c>
    </row>
    <row r="43" spans="1:156" x14ac:dyDescent="0.2">
      <c r="B43" s="1" t="s">
        <v>36</v>
      </c>
    </row>
    <row r="44" spans="1:156" x14ac:dyDescent="0.2">
      <c r="B44" s="1" t="s">
        <v>37</v>
      </c>
    </row>
    <row r="45" spans="1:156" x14ac:dyDescent="0.2">
      <c r="B45" s="1" t="s">
        <v>39</v>
      </c>
    </row>
    <row r="48" spans="1:156" x14ac:dyDescent="0.2">
      <c r="Q48" s="14"/>
    </row>
    <row r="49" spans="17:17" x14ac:dyDescent="0.2">
      <c r="Q49" s="14"/>
    </row>
    <row r="50" spans="17:17" x14ac:dyDescent="0.2">
      <c r="Q50" s="14"/>
    </row>
    <row r="51" spans="17:17" x14ac:dyDescent="0.2">
      <c r="Q51" s="14"/>
    </row>
    <row r="52" spans="17:17" x14ac:dyDescent="0.2">
      <c r="Q52" s="14"/>
    </row>
    <row r="53" spans="17:17" x14ac:dyDescent="0.2">
      <c r="Q53" s="14"/>
    </row>
  </sheetData>
  <sortState ref="A9:FL20">
    <sortCondition ref="B9:B20"/>
  </sortState>
  <mergeCells count="2">
    <mergeCell ref="F4:AH4"/>
    <mergeCell ref="B2:AH2"/>
  </mergeCells>
  <phoneticPr fontId="8" type="noConversion"/>
  <conditionalFormatting sqref="Q48:Q53 DV9:EY36 B9:C18 B19:B20 B21:C36 F9:AI36">
    <cfRule type="cellIs" dxfId="30" priority="7" stopIfTrue="1" operator="equal">
      <formula>1</formula>
    </cfRule>
    <cfRule type="cellIs" dxfId="29" priority="8" stopIfTrue="1" operator="equal">
      <formula>2</formula>
    </cfRule>
    <cfRule type="cellIs" dxfId="28" priority="9" stopIfTrue="1" operator="equal">
      <formula>3</formula>
    </cfRule>
  </conditionalFormatting>
  <conditionalFormatting sqref="F5:AI5 BR5:BX5 AK5:BN5 AK9:BN36">
    <cfRule type="cellIs" dxfId="27" priority="10" stopIfTrue="1" operator="equal">
      <formula>0</formula>
    </cfRule>
  </conditionalFormatting>
  <conditionalFormatting sqref="BZ9:CI36">
    <cfRule type="cellIs" dxfId="26" priority="11" stopIfTrue="1" operator="equal">
      <formula>0</formula>
    </cfRule>
    <cfRule type="cellIs" dxfId="25" priority="12" stopIfTrue="1" operator="greaterThan">
      <formula>0</formula>
    </cfRule>
  </conditionalFormatting>
  <conditionalFormatting sqref="C19">
    <cfRule type="cellIs" dxfId="24" priority="4" stopIfTrue="1" operator="equal">
      <formula>1</formula>
    </cfRule>
    <cfRule type="cellIs" dxfId="23" priority="5" stopIfTrue="1" operator="equal">
      <formula>2</formula>
    </cfRule>
    <cfRule type="cellIs" dxfId="22" priority="6" stopIfTrue="1" operator="equal">
      <formula>3</formula>
    </cfRule>
  </conditionalFormatting>
  <conditionalFormatting sqref="C20">
    <cfRule type="cellIs" dxfId="21" priority="1" stopIfTrue="1" operator="equal">
      <formula>1</formula>
    </cfRule>
    <cfRule type="cellIs" dxfId="20" priority="2" stopIfTrue="1" operator="equal">
      <formula>2</formula>
    </cfRule>
    <cfRule type="cellIs" dxfId="19" priority="3" stopIfTrue="1" operator="equal">
      <formula>3</formula>
    </cfRule>
  </conditionalFormatting>
  <dataValidations count="1">
    <dataValidation type="list" allowBlank="1" showInputMessage="1" showErrorMessage="1" sqref="B5">
      <formula1>$BQ$8:$BW$8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zoomScaleNormal="100" workbookViewId="0">
      <selection activeCell="H14" sqref="H14"/>
    </sheetView>
  </sheetViews>
  <sheetFormatPr baseColWidth="10" defaultRowHeight="11.25" x14ac:dyDescent="0.2"/>
  <cols>
    <col min="1" max="1" width="7.140625" style="125" customWidth="1"/>
    <col min="2" max="2" width="5.7109375" style="125" customWidth="1"/>
    <col min="3" max="3" width="25.7109375" style="125" customWidth="1"/>
    <col min="4" max="4" width="1.28515625" style="125" customWidth="1"/>
    <col min="5" max="23" width="2.7109375" style="125" customWidth="1"/>
    <col min="24" max="24" width="1.28515625" style="125" customWidth="1"/>
    <col min="25" max="25" width="6.7109375" style="130" customWidth="1"/>
    <col min="26" max="26" width="1.28515625" style="125" customWidth="1"/>
    <col min="27" max="36" width="3.28515625" style="130" customWidth="1"/>
    <col min="37" max="16384" width="11.42578125" style="125"/>
  </cols>
  <sheetData>
    <row r="1" spans="1:36" x14ac:dyDescent="0.2">
      <c r="A1" s="160" t="s">
        <v>58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36" ht="3.75" customHeight="1" x14ac:dyDescent="0.2">
      <c r="A2" s="124"/>
      <c r="B2" s="124"/>
      <c r="N2" s="126"/>
    </row>
    <row r="3" spans="1:36" x14ac:dyDescent="0.2">
      <c r="E3" s="158" t="s">
        <v>27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27"/>
      <c r="Y3" s="128"/>
      <c r="AA3" s="122"/>
      <c r="AB3" s="122"/>
      <c r="AC3" s="122"/>
      <c r="AD3" s="122"/>
      <c r="AE3" s="122"/>
      <c r="AF3" s="122"/>
      <c r="AG3" s="122"/>
      <c r="AH3" s="122"/>
      <c r="AI3" s="122"/>
      <c r="AJ3" s="122"/>
    </row>
    <row r="4" spans="1:36" x14ac:dyDescent="0.2">
      <c r="A4" s="138">
        <f>'2013 Statistik SF'!B5</f>
        <v>3</v>
      </c>
      <c r="C4" s="124" t="s">
        <v>47</v>
      </c>
      <c r="E4" s="131">
        <f>'2013 Statistik SF'!F5</f>
        <v>11</v>
      </c>
      <c r="F4" s="131">
        <f>'2013 Statistik SF'!G5</f>
        <v>10</v>
      </c>
      <c r="G4" s="131">
        <f>'2013 Statistik SF'!H5</f>
        <v>7</v>
      </c>
      <c r="H4" s="131">
        <f>'2013 Statistik SF'!I5</f>
        <v>8</v>
      </c>
      <c r="I4" s="131">
        <f>'2013 Statistik SF'!J5</f>
        <v>8</v>
      </c>
      <c r="J4" s="131">
        <f>'2013 Statistik SF'!K5</f>
        <v>6</v>
      </c>
      <c r="K4" s="131">
        <f>'2013 Statistik SF'!L5</f>
        <v>6</v>
      </c>
      <c r="L4" s="131">
        <f>'2013 Statistik SF'!M5</f>
        <v>6</v>
      </c>
      <c r="M4" s="131">
        <f>'2013 Statistik SF'!N5</f>
        <v>5</v>
      </c>
      <c r="N4" s="131">
        <f>'2013 Statistik SF'!O5</f>
        <v>0</v>
      </c>
      <c r="O4" s="131">
        <f>'2013 Statistik SF'!P5</f>
        <v>0</v>
      </c>
      <c r="P4" s="131">
        <f>'2013 Statistik SF'!Q5</f>
        <v>0</v>
      </c>
      <c r="Q4" s="131">
        <f>'2013 Statistik SF'!R5</f>
        <v>0</v>
      </c>
      <c r="R4" s="131">
        <f>'2013 Statistik SF'!S5</f>
        <v>0</v>
      </c>
      <c r="S4" s="131">
        <f>'2013 Statistik SF'!T5</f>
        <v>0</v>
      </c>
      <c r="T4" s="131">
        <f>'2013 Statistik SF'!U5</f>
        <v>0</v>
      </c>
      <c r="U4" s="131">
        <f>'2013 Statistik SF'!V5</f>
        <v>0</v>
      </c>
      <c r="V4" s="131">
        <f>'2013 Statistik SF'!W5</f>
        <v>0</v>
      </c>
      <c r="W4" s="131">
        <f>'2013 Statistik SF'!X5</f>
        <v>0</v>
      </c>
      <c r="X4" s="128"/>
      <c r="Y4" s="132"/>
      <c r="AA4" s="122"/>
      <c r="AB4" s="122"/>
      <c r="AC4" s="122"/>
      <c r="AD4" s="122"/>
      <c r="AE4" s="122"/>
      <c r="AF4" s="122"/>
      <c r="AG4" s="122"/>
      <c r="AH4" s="122">
        <v>1</v>
      </c>
      <c r="AI4" s="122"/>
      <c r="AJ4" s="122"/>
    </row>
    <row r="5" spans="1:36" ht="12.75" customHeight="1" x14ac:dyDescent="0.2">
      <c r="D5" s="124"/>
    </row>
    <row r="6" spans="1:36" x14ac:dyDescent="0.2">
      <c r="E6" s="159" t="s">
        <v>6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29"/>
      <c r="Y6" s="133" t="s">
        <v>5</v>
      </c>
      <c r="AA6" s="161" t="s">
        <v>15</v>
      </c>
      <c r="AB6" s="162"/>
      <c r="AC6" s="162"/>
      <c r="AD6" s="162"/>
      <c r="AE6" s="162"/>
      <c r="AF6" s="162"/>
      <c r="AG6" s="162"/>
      <c r="AH6" s="162"/>
      <c r="AI6" s="162"/>
      <c r="AJ6" s="163"/>
    </row>
    <row r="7" spans="1:36" ht="11.25" customHeight="1" x14ac:dyDescent="0.2">
      <c r="A7" s="133" t="s">
        <v>3</v>
      </c>
      <c r="B7" s="133" t="s">
        <v>40</v>
      </c>
      <c r="C7" s="134" t="s">
        <v>38</v>
      </c>
      <c r="D7" s="124"/>
      <c r="E7" s="133">
        <v>1</v>
      </c>
      <c r="F7" s="133">
        <v>2</v>
      </c>
      <c r="G7" s="133">
        <v>3</v>
      </c>
      <c r="H7" s="133">
        <v>4</v>
      </c>
      <c r="I7" s="133">
        <v>5</v>
      </c>
      <c r="J7" s="133">
        <v>6</v>
      </c>
      <c r="K7" s="133">
        <v>7</v>
      </c>
      <c r="L7" s="133">
        <v>8</v>
      </c>
      <c r="M7" s="133">
        <v>9</v>
      </c>
      <c r="N7" s="133">
        <v>10</v>
      </c>
      <c r="O7" s="133">
        <v>11</v>
      </c>
      <c r="P7" s="133">
        <v>12</v>
      </c>
      <c r="Q7" s="133">
        <v>13</v>
      </c>
      <c r="R7" s="133">
        <v>14</v>
      </c>
      <c r="S7" s="133">
        <v>15</v>
      </c>
      <c r="T7" s="133">
        <v>16</v>
      </c>
      <c r="U7" s="133">
        <v>17</v>
      </c>
      <c r="V7" s="133">
        <v>18</v>
      </c>
      <c r="W7" s="133">
        <v>19</v>
      </c>
      <c r="X7" s="129"/>
      <c r="Y7" s="133" t="s">
        <v>7</v>
      </c>
      <c r="Z7" s="130"/>
      <c r="AA7" s="133">
        <v>1</v>
      </c>
      <c r="AB7" s="133">
        <v>2</v>
      </c>
      <c r="AC7" s="133">
        <v>3</v>
      </c>
      <c r="AD7" s="133">
        <v>4</v>
      </c>
      <c r="AE7" s="133">
        <v>5</v>
      </c>
      <c r="AF7" s="133">
        <v>6</v>
      </c>
      <c r="AG7" s="133">
        <v>7</v>
      </c>
      <c r="AH7" s="133">
        <v>8</v>
      </c>
      <c r="AI7" s="133">
        <v>9</v>
      </c>
      <c r="AJ7" s="133">
        <v>10</v>
      </c>
    </row>
    <row r="8" spans="1:36" ht="11.25" customHeight="1" x14ac:dyDescent="0.2">
      <c r="A8" s="135">
        <f>'2013 Statistik SF'!B9</f>
        <v>1</v>
      </c>
      <c r="B8" s="136">
        <f>'2013 Statistik SF'!C9</f>
        <v>531</v>
      </c>
      <c r="C8" s="137" t="str">
        <f>'2013 Statistik SF'!D9</f>
        <v>Schmidt, Benjamin</v>
      </c>
      <c r="E8" s="136">
        <f>'2013 Statistik SF'!F9</f>
        <v>1</v>
      </c>
      <c r="F8" s="136">
        <f>'2013 Statistik SF'!G9</f>
        <v>1</v>
      </c>
      <c r="G8" s="136">
        <f>'2013 Statistik SF'!H9</f>
        <v>2</v>
      </c>
      <c r="H8" s="136">
        <f>'2013 Statistik SF'!I9</f>
        <v>1</v>
      </c>
      <c r="I8" s="136">
        <f>'2013 Statistik SF'!J9</f>
        <v>4</v>
      </c>
      <c r="J8" s="136">
        <f>'2013 Statistik SF'!K9</f>
        <v>1</v>
      </c>
      <c r="K8" s="136">
        <f>'2013 Statistik SF'!L9</f>
        <v>3</v>
      </c>
      <c r="L8" s="136">
        <f>'2013 Statistik SF'!M9</f>
        <v>1</v>
      </c>
      <c r="M8" s="136">
        <f>'2013 Statistik SF'!N9</f>
        <v>1</v>
      </c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0"/>
      <c r="Y8" s="139">
        <f>'2013 Statistik SF'!BX9</f>
        <v>54.5</v>
      </c>
      <c r="Z8" s="130"/>
      <c r="AA8" s="133">
        <f t="shared" ref="AA8:AA35" si="0">COUNTIF($E8:$W8,1)</f>
        <v>6</v>
      </c>
      <c r="AB8" s="133">
        <f t="shared" ref="AB8:AB35" si="1">COUNTIF($E8:$W8,2)</f>
        <v>1</v>
      </c>
      <c r="AC8" s="133">
        <f t="shared" ref="AC8:AC35" si="2">COUNTIF($E8:$W8,3)</f>
        <v>1</v>
      </c>
      <c r="AD8" s="133">
        <f t="shared" ref="AD8:AD35" si="3">COUNTIF($E8:$W8,4)</f>
        <v>1</v>
      </c>
      <c r="AE8" s="133">
        <f t="shared" ref="AE8:AE35" si="4">COUNTIF($E8:$W8,5)</f>
        <v>0</v>
      </c>
      <c r="AF8" s="133">
        <f t="shared" ref="AF8:AF35" si="5">COUNTIF($E8:$W8,6)</f>
        <v>0</v>
      </c>
      <c r="AG8" s="133">
        <f t="shared" ref="AG8:AG35" si="6">COUNTIF($E8:$W8,7)</f>
        <v>0</v>
      </c>
      <c r="AH8" s="133">
        <f t="shared" ref="AH8:AH35" si="7">COUNTIF($E8:$W8,8)</f>
        <v>0</v>
      </c>
      <c r="AI8" s="133">
        <f t="shared" ref="AI8:AI35" si="8">COUNTIF($E8:$W8,9)</f>
        <v>0</v>
      </c>
      <c r="AJ8" s="133">
        <f t="shared" ref="AJ8:AJ35" si="9">COUNTIF($E8:$W8,10)</f>
        <v>0</v>
      </c>
    </row>
    <row r="9" spans="1:36" ht="11.25" customHeight="1" x14ac:dyDescent="0.2">
      <c r="A9" s="135">
        <f>'2013 Statistik SF'!B10</f>
        <v>2</v>
      </c>
      <c r="B9" s="136">
        <f>'2013 Statistik SF'!C10</f>
        <v>537</v>
      </c>
      <c r="C9" s="137" t="str">
        <f>'2013 Statistik SF'!D10</f>
        <v>Kutsch, Jürgen</v>
      </c>
      <c r="E9" s="136">
        <f>'2013 Statistik SF'!F10</f>
        <v>4</v>
      </c>
      <c r="F9" s="136">
        <f>'2013 Statistik SF'!G10</f>
        <v>3</v>
      </c>
      <c r="G9" s="136">
        <f>'2013 Statistik SF'!H10</f>
        <v>3</v>
      </c>
      <c r="H9" s="136">
        <f>'2013 Statistik SF'!I10</f>
        <v>2</v>
      </c>
      <c r="I9" s="136">
        <f>'2013 Statistik SF'!J10</f>
        <v>1</v>
      </c>
      <c r="J9" s="136">
        <f>'2013 Statistik SF'!K10</f>
        <v>3</v>
      </c>
      <c r="K9" s="136">
        <f>'2013 Statistik SF'!L10</f>
        <v>6</v>
      </c>
      <c r="L9" s="136">
        <f>'2013 Statistik SF'!M10</f>
        <v>2</v>
      </c>
      <c r="M9" s="136">
        <f>'2013 Statistik SF'!N10</f>
        <v>3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0"/>
      <c r="Y9" s="139">
        <f>'2013 Statistik SF'!BX10</f>
        <v>44.99</v>
      </c>
      <c r="Z9" s="130"/>
      <c r="AA9" s="133">
        <f t="shared" si="0"/>
        <v>1</v>
      </c>
      <c r="AB9" s="133">
        <f t="shared" si="1"/>
        <v>2</v>
      </c>
      <c r="AC9" s="133">
        <f t="shared" si="2"/>
        <v>4</v>
      </c>
      <c r="AD9" s="133">
        <f t="shared" si="3"/>
        <v>1</v>
      </c>
      <c r="AE9" s="133">
        <f t="shared" si="4"/>
        <v>0</v>
      </c>
      <c r="AF9" s="133">
        <f t="shared" si="5"/>
        <v>1</v>
      </c>
      <c r="AG9" s="133">
        <f t="shared" si="6"/>
        <v>0</v>
      </c>
      <c r="AH9" s="133">
        <f t="shared" si="7"/>
        <v>0</v>
      </c>
      <c r="AI9" s="133">
        <f t="shared" si="8"/>
        <v>0</v>
      </c>
      <c r="AJ9" s="133">
        <f t="shared" si="9"/>
        <v>0</v>
      </c>
    </row>
    <row r="10" spans="1:36" ht="11.25" customHeight="1" x14ac:dyDescent="0.2">
      <c r="A10" s="135">
        <f>'2013 Statistik SF'!B11</f>
        <v>3</v>
      </c>
      <c r="B10" s="136">
        <f>'2013 Statistik SF'!C11</f>
        <v>553</v>
      </c>
      <c r="C10" s="137" t="str">
        <f>'2013 Statistik SF'!D11</f>
        <v>Burgert, Wolfgang</v>
      </c>
      <c r="E10" s="136">
        <f>'2013 Statistik SF'!F11</f>
        <v>6</v>
      </c>
      <c r="F10" s="136">
        <f>'2013 Statistik SF'!G11</f>
        <v>2</v>
      </c>
      <c r="G10" s="136">
        <f>'2013 Statistik SF'!H11</f>
        <v>1</v>
      </c>
      <c r="H10" s="136">
        <f>'2013 Statistik SF'!I11</f>
        <v>3</v>
      </c>
      <c r="I10" s="136">
        <f>'2013 Statistik SF'!J11</f>
        <v>2</v>
      </c>
      <c r="J10" s="136" t="str">
        <f>'2013 Statistik SF'!K11</f>
        <v>-</v>
      </c>
      <c r="K10" s="136" t="str">
        <f>'2013 Statistik SF'!L11</f>
        <v>-</v>
      </c>
      <c r="L10" s="136" t="str">
        <f>'2013 Statistik SF'!M11</f>
        <v>-</v>
      </c>
      <c r="M10" s="136" t="str">
        <f>'2013 Statistik SF'!N11</f>
        <v>-</v>
      </c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0"/>
      <c r="Y10" s="139">
        <f>'2013 Statistik SF'!BX11</f>
        <v>37.370000000000005</v>
      </c>
      <c r="Z10" s="130"/>
      <c r="AA10" s="133">
        <f t="shared" si="0"/>
        <v>1</v>
      </c>
      <c r="AB10" s="133">
        <f t="shared" si="1"/>
        <v>2</v>
      </c>
      <c r="AC10" s="133">
        <f t="shared" si="2"/>
        <v>1</v>
      </c>
      <c r="AD10" s="133">
        <f t="shared" si="3"/>
        <v>0</v>
      </c>
      <c r="AE10" s="133">
        <f t="shared" si="4"/>
        <v>0</v>
      </c>
      <c r="AF10" s="133">
        <f t="shared" si="5"/>
        <v>1</v>
      </c>
      <c r="AG10" s="133">
        <f t="shared" si="6"/>
        <v>0</v>
      </c>
      <c r="AH10" s="133">
        <f t="shared" si="7"/>
        <v>0</v>
      </c>
      <c r="AI10" s="133">
        <f t="shared" si="8"/>
        <v>0</v>
      </c>
      <c r="AJ10" s="133">
        <f t="shared" si="9"/>
        <v>0</v>
      </c>
    </row>
    <row r="11" spans="1:36" ht="11.25" customHeight="1" x14ac:dyDescent="0.2">
      <c r="A11" s="135">
        <f>'2013 Statistik SF'!B12</f>
        <v>4</v>
      </c>
      <c r="B11" s="136">
        <f>'2013 Statistik SF'!C12</f>
        <v>546</v>
      </c>
      <c r="C11" s="137" t="str">
        <f>'2013 Statistik SF'!D12</f>
        <v>Malchow. Jörn</v>
      </c>
      <c r="E11" s="136">
        <f>'2013 Statistik SF'!F12</f>
        <v>8</v>
      </c>
      <c r="F11" s="136">
        <f>'2013 Statistik SF'!G12</f>
        <v>4</v>
      </c>
      <c r="G11" s="136">
        <f>'2013 Statistik SF'!H12</f>
        <v>5</v>
      </c>
      <c r="H11" s="136">
        <f>'2013 Statistik SF'!I12</f>
        <v>5</v>
      </c>
      <c r="I11" s="136">
        <f>'2013 Statistik SF'!J12</f>
        <v>5</v>
      </c>
      <c r="J11" s="136">
        <f>'2013 Statistik SF'!K12</f>
        <v>6</v>
      </c>
      <c r="K11" s="136">
        <f>'2013 Statistik SF'!L12</f>
        <v>2</v>
      </c>
      <c r="L11" s="136">
        <f>'2013 Statistik SF'!M12</f>
        <v>4</v>
      </c>
      <c r="M11" s="136">
        <f>'2013 Statistik SF'!N12</f>
        <v>2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0"/>
      <c r="Y11" s="139">
        <f>'2013 Statistik SF'!BX12</f>
        <v>32.5</v>
      </c>
      <c r="Z11" s="130"/>
      <c r="AA11" s="133">
        <f t="shared" si="0"/>
        <v>0</v>
      </c>
      <c r="AB11" s="133">
        <f t="shared" si="1"/>
        <v>2</v>
      </c>
      <c r="AC11" s="133">
        <f t="shared" si="2"/>
        <v>0</v>
      </c>
      <c r="AD11" s="133">
        <f t="shared" si="3"/>
        <v>2</v>
      </c>
      <c r="AE11" s="133">
        <f t="shared" si="4"/>
        <v>3</v>
      </c>
      <c r="AF11" s="133">
        <f t="shared" si="5"/>
        <v>1</v>
      </c>
      <c r="AG11" s="133">
        <f t="shared" si="6"/>
        <v>0</v>
      </c>
      <c r="AH11" s="133">
        <f t="shared" si="7"/>
        <v>1</v>
      </c>
      <c r="AI11" s="133">
        <f t="shared" si="8"/>
        <v>0</v>
      </c>
      <c r="AJ11" s="133">
        <f t="shared" si="9"/>
        <v>0</v>
      </c>
    </row>
    <row r="12" spans="1:36" ht="11.25" customHeight="1" x14ac:dyDescent="0.2">
      <c r="A12" s="135">
        <f>'2013 Statistik SF'!B13</f>
        <v>5</v>
      </c>
      <c r="B12" s="136">
        <f>'2013 Statistik SF'!C13</f>
        <v>541</v>
      </c>
      <c r="C12" s="137" t="str">
        <f>'2013 Statistik SF'!D13</f>
        <v>Lerps, Stefan</v>
      </c>
      <c r="E12" s="136">
        <f>'2013 Statistik SF'!F13</f>
        <v>3</v>
      </c>
      <c r="F12" s="136">
        <f>'2013 Statistik SF'!G13</f>
        <v>6</v>
      </c>
      <c r="G12" s="136">
        <f>'2013 Statistik SF'!H13</f>
        <v>4</v>
      </c>
      <c r="H12" s="136">
        <f>'2013 Statistik SF'!I13</f>
        <v>4</v>
      </c>
      <c r="I12" s="136">
        <f>'2013 Statistik SF'!J13</f>
        <v>6</v>
      </c>
      <c r="J12" s="136">
        <f>'2013 Statistik SF'!K13</f>
        <v>4</v>
      </c>
      <c r="K12" s="136" t="str">
        <f>'2013 Statistik SF'!L13</f>
        <v>-</v>
      </c>
      <c r="L12" s="136" t="str">
        <f>'2013 Statistik SF'!M13</f>
        <v>-</v>
      </c>
      <c r="M12" s="136" t="str">
        <f>'2013 Statistik SF'!N13</f>
        <v>-</v>
      </c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0"/>
      <c r="Y12" s="139">
        <f>'2013 Statistik SF'!BX13</f>
        <v>29.39</v>
      </c>
      <c r="Z12" s="130"/>
      <c r="AA12" s="133">
        <f t="shared" si="0"/>
        <v>0</v>
      </c>
      <c r="AB12" s="133">
        <f t="shared" si="1"/>
        <v>0</v>
      </c>
      <c r="AC12" s="133">
        <f t="shared" si="2"/>
        <v>1</v>
      </c>
      <c r="AD12" s="133">
        <f t="shared" si="3"/>
        <v>3</v>
      </c>
      <c r="AE12" s="133">
        <f t="shared" si="4"/>
        <v>0</v>
      </c>
      <c r="AF12" s="133">
        <f t="shared" si="5"/>
        <v>2</v>
      </c>
      <c r="AG12" s="133">
        <f t="shared" si="6"/>
        <v>0</v>
      </c>
      <c r="AH12" s="133">
        <f t="shared" si="7"/>
        <v>0</v>
      </c>
      <c r="AI12" s="133">
        <f t="shared" si="8"/>
        <v>0</v>
      </c>
      <c r="AJ12" s="133">
        <f t="shared" si="9"/>
        <v>0</v>
      </c>
    </row>
    <row r="13" spans="1:36" ht="11.25" customHeight="1" x14ac:dyDescent="0.2">
      <c r="A13" s="135">
        <f>'2013 Statistik SF'!B14</f>
        <v>6</v>
      </c>
      <c r="B13" s="136">
        <f>'2013 Statistik SF'!C14</f>
        <v>536</v>
      </c>
      <c r="C13" s="137" t="str">
        <f>'2013 Statistik SF'!D14</f>
        <v>Schlieger, Vera</v>
      </c>
      <c r="E13" s="136">
        <f>'2013 Statistik SF'!F14</f>
        <v>7</v>
      </c>
      <c r="F13" s="136">
        <f>'2013 Statistik SF'!G14</f>
        <v>5</v>
      </c>
      <c r="G13" s="136">
        <f>'2013 Statistik SF'!H14</f>
        <v>7</v>
      </c>
      <c r="H13" s="136">
        <f>'2013 Statistik SF'!I14</f>
        <v>6</v>
      </c>
      <c r="I13" s="136">
        <f>'2013 Statistik SF'!J14</f>
        <v>3</v>
      </c>
      <c r="J13" s="136">
        <f>'2013 Statistik SF'!K14</f>
        <v>2</v>
      </c>
      <c r="K13" s="136" t="str">
        <f>'2013 Statistik SF'!L14</f>
        <v>-</v>
      </c>
      <c r="L13" s="136" t="str">
        <f>'2013 Statistik SF'!M14</f>
        <v>-</v>
      </c>
      <c r="M13" s="136" t="str">
        <f>'2013 Statistik SF'!N14</f>
        <v>-</v>
      </c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0"/>
      <c r="Y13" s="139">
        <f>'2013 Statistik SF'!BX14</f>
        <v>27.060000000000002</v>
      </c>
      <c r="Z13" s="130"/>
      <c r="AA13" s="133">
        <f t="shared" si="0"/>
        <v>0</v>
      </c>
      <c r="AB13" s="133">
        <f t="shared" si="1"/>
        <v>1</v>
      </c>
      <c r="AC13" s="133">
        <f t="shared" si="2"/>
        <v>1</v>
      </c>
      <c r="AD13" s="133">
        <f t="shared" si="3"/>
        <v>0</v>
      </c>
      <c r="AE13" s="133">
        <f t="shared" si="4"/>
        <v>1</v>
      </c>
      <c r="AF13" s="133">
        <f t="shared" si="5"/>
        <v>1</v>
      </c>
      <c r="AG13" s="133">
        <f t="shared" si="6"/>
        <v>2</v>
      </c>
      <c r="AH13" s="133">
        <f t="shared" si="7"/>
        <v>0</v>
      </c>
      <c r="AI13" s="133">
        <f t="shared" si="8"/>
        <v>0</v>
      </c>
      <c r="AJ13" s="133">
        <f t="shared" si="9"/>
        <v>0</v>
      </c>
    </row>
    <row r="14" spans="1:36" ht="11.25" customHeight="1" x14ac:dyDescent="0.2">
      <c r="A14" s="135">
        <f>'2013 Statistik SF'!B15</f>
        <v>7</v>
      </c>
      <c r="B14" s="136">
        <f>'2013 Statistik SF'!C15</f>
        <v>548</v>
      </c>
      <c r="C14" s="137" t="str">
        <f>'2013 Statistik SF'!D15</f>
        <v>Stauder, Markus</v>
      </c>
      <c r="E14" s="136">
        <f>'2013 Statistik SF'!F15</f>
        <v>2</v>
      </c>
      <c r="F14" s="136" t="str">
        <f>'2013 Statistik SF'!G15</f>
        <v>-</v>
      </c>
      <c r="G14" s="136" t="str">
        <f>'2013 Statistik SF'!H15</f>
        <v>-</v>
      </c>
      <c r="H14" s="136" t="str">
        <f>'2013 Statistik SF'!I15</f>
        <v>-</v>
      </c>
      <c r="I14" s="136" t="str">
        <f>'2013 Statistik SF'!J15</f>
        <v>-</v>
      </c>
      <c r="J14" s="136" t="str">
        <f>'2013 Statistik SF'!K15</f>
        <v>-</v>
      </c>
      <c r="K14" s="136">
        <f>'2013 Statistik SF'!L15</f>
        <v>1</v>
      </c>
      <c r="L14" s="136">
        <f>'2013 Statistik SF'!M15</f>
        <v>3</v>
      </c>
      <c r="M14" s="136">
        <f>'2013 Statistik SF'!N15</f>
        <v>4</v>
      </c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0"/>
      <c r="Y14" s="139">
        <f>'2013 Statistik SF'!BX15</f>
        <v>25.509999999999998</v>
      </c>
      <c r="Z14" s="130"/>
      <c r="AA14" s="133">
        <f t="shared" si="0"/>
        <v>1</v>
      </c>
      <c r="AB14" s="133">
        <f t="shared" si="1"/>
        <v>1</v>
      </c>
      <c r="AC14" s="133">
        <f t="shared" si="2"/>
        <v>1</v>
      </c>
      <c r="AD14" s="133">
        <f t="shared" si="3"/>
        <v>1</v>
      </c>
      <c r="AE14" s="133">
        <f t="shared" si="4"/>
        <v>0</v>
      </c>
      <c r="AF14" s="133">
        <f t="shared" si="5"/>
        <v>0</v>
      </c>
      <c r="AG14" s="133">
        <f t="shared" si="6"/>
        <v>0</v>
      </c>
      <c r="AH14" s="133">
        <f t="shared" si="7"/>
        <v>0</v>
      </c>
      <c r="AI14" s="133">
        <f t="shared" si="8"/>
        <v>0</v>
      </c>
      <c r="AJ14" s="133">
        <f t="shared" si="9"/>
        <v>0</v>
      </c>
    </row>
    <row r="15" spans="1:36" ht="11.25" customHeight="1" x14ac:dyDescent="0.2">
      <c r="A15" s="135">
        <f>'2013 Statistik SF'!B16</f>
        <v>8</v>
      </c>
      <c r="B15" s="136">
        <f>'2013 Statistik SF'!C16</f>
        <v>545</v>
      </c>
      <c r="C15" s="137" t="str">
        <f>'2013 Statistik SF'!D16</f>
        <v>Steinwand, Wolfgang</v>
      </c>
      <c r="E15" s="136">
        <f>'2013 Statistik SF'!F16</f>
        <v>9</v>
      </c>
      <c r="F15" s="136">
        <f>'2013 Statistik SF'!G16</f>
        <v>7</v>
      </c>
      <c r="G15" s="136" t="str">
        <f>'2013 Statistik SF'!H16</f>
        <v>-</v>
      </c>
      <c r="H15" s="136">
        <f>'2013 Statistik SF'!I16</f>
        <v>7</v>
      </c>
      <c r="I15" s="136">
        <f>'2013 Statistik SF'!J16</f>
        <v>7</v>
      </c>
      <c r="J15" s="136" t="str">
        <f>'2013 Statistik SF'!K16</f>
        <v>-</v>
      </c>
      <c r="K15" s="136">
        <f>'2013 Statistik SF'!L16</f>
        <v>4</v>
      </c>
      <c r="L15" s="136">
        <f>'2013 Statistik SF'!M16</f>
        <v>5</v>
      </c>
      <c r="M15" s="136" t="str">
        <f>'2013 Statistik SF'!N16</f>
        <v>-</v>
      </c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0"/>
      <c r="Y15" s="139">
        <f>'2013 Statistik SF'!BX16</f>
        <v>15.32</v>
      </c>
      <c r="Z15" s="130"/>
      <c r="AA15" s="133">
        <f t="shared" si="0"/>
        <v>0</v>
      </c>
      <c r="AB15" s="133">
        <f t="shared" si="1"/>
        <v>0</v>
      </c>
      <c r="AC15" s="133">
        <f t="shared" si="2"/>
        <v>0</v>
      </c>
      <c r="AD15" s="133">
        <f t="shared" si="3"/>
        <v>1</v>
      </c>
      <c r="AE15" s="133">
        <f t="shared" si="4"/>
        <v>1</v>
      </c>
      <c r="AF15" s="133">
        <f t="shared" si="5"/>
        <v>0</v>
      </c>
      <c r="AG15" s="133">
        <f t="shared" si="6"/>
        <v>3</v>
      </c>
      <c r="AH15" s="133">
        <f t="shared" si="7"/>
        <v>0</v>
      </c>
      <c r="AI15" s="133">
        <f t="shared" si="8"/>
        <v>1</v>
      </c>
      <c r="AJ15" s="133">
        <f t="shared" si="9"/>
        <v>0</v>
      </c>
    </row>
    <row r="16" spans="1:36" ht="11.25" customHeight="1" x14ac:dyDescent="0.2">
      <c r="A16" s="135">
        <f>'2013 Statistik SF'!B17</f>
        <v>9</v>
      </c>
      <c r="B16" s="136">
        <f>'2013 Statistik SF'!C17</f>
        <v>550</v>
      </c>
      <c r="C16" s="137" t="str">
        <f>'2013 Statistik SF'!D17</f>
        <v>Engelmann, Jutta</v>
      </c>
      <c r="E16" s="136">
        <f>'2013 Statistik SF'!F17</f>
        <v>10</v>
      </c>
      <c r="F16" s="136">
        <f>'2013 Statistik SF'!G17</f>
        <v>8</v>
      </c>
      <c r="G16" s="136">
        <f>'2013 Statistik SF'!H17</f>
        <v>6</v>
      </c>
      <c r="H16" s="136">
        <f>'2013 Statistik SF'!I17</f>
        <v>8</v>
      </c>
      <c r="I16" s="136">
        <f>'2013 Statistik SF'!J17</f>
        <v>8</v>
      </c>
      <c r="J16" s="136">
        <f>'2013 Statistik SF'!K17</f>
        <v>5</v>
      </c>
      <c r="K16" s="136">
        <f>'2013 Statistik SF'!L17</f>
        <v>5</v>
      </c>
      <c r="L16" s="136">
        <f>'2013 Statistik SF'!M17</f>
        <v>6</v>
      </c>
      <c r="M16" s="136">
        <f>'2013 Statistik SF'!N17</f>
        <v>5</v>
      </c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0"/>
      <c r="Y16" s="139">
        <f>'2013 Statistik SF'!BX17</f>
        <v>10.68</v>
      </c>
      <c r="Z16" s="130"/>
      <c r="AA16" s="133">
        <f t="shared" si="0"/>
        <v>0</v>
      </c>
      <c r="AB16" s="133">
        <f t="shared" si="1"/>
        <v>0</v>
      </c>
      <c r="AC16" s="133">
        <f t="shared" si="2"/>
        <v>0</v>
      </c>
      <c r="AD16" s="133">
        <f t="shared" si="3"/>
        <v>0</v>
      </c>
      <c r="AE16" s="133">
        <f t="shared" si="4"/>
        <v>3</v>
      </c>
      <c r="AF16" s="133">
        <f t="shared" si="5"/>
        <v>2</v>
      </c>
      <c r="AG16" s="133">
        <f t="shared" si="6"/>
        <v>0</v>
      </c>
      <c r="AH16" s="133">
        <f t="shared" si="7"/>
        <v>3</v>
      </c>
      <c r="AI16" s="133">
        <f t="shared" si="8"/>
        <v>0</v>
      </c>
      <c r="AJ16" s="133">
        <f t="shared" si="9"/>
        <v>1</v>
      </c>
    </row>
    <row r="17" spans="1:36" ht="11.25" customHeight="1" x14ac:dyDescent="0.2">
      <c r="A17" s="135">
        <f>'2013 Statistik SF'!B18</f>
        <v>10</v>
      </c>
      <c r="B17" s="136">
        <f>'2013 Statistik SF'!C18</f>
        <v>538</v>
      </c>
      <c r="C17" s="137" t="str">
        <f>'2013 Statistik SF'!D18</f>
        <v>Jahodiez, Daniel</v>
      </c>
      <c r="E17" s="136">
        <f>'2013 Statistik SF'!F18</f>
        <v>5</v>
      </c>
      <c r="F17" s="136">
        <f>'2013 Statistik SF'!G18</f>
        <v>9</v>
      </c>
      <c r="G17" s="136" t="str">
        <f>'2013 Statistik SF'!H18</f>
        <v>-</v>
      </c>
      <c r="H17" s="136" t="str">
        <f>'2013 Statistik SF'!I18</f>
        <v>-</v>
      </c>
      <c r="I17" s="136" t="str">
        <f>'2013 Statistik SF'!J18</f>
        <v>-</v>
      </c>
      <c r="J17" s="136" t="str">
        <f>'2013 Statistik SF'!K18</f>
        <v>-</v>
      </c>
      <c r="K17" s="136" t="str">
        <f>'2013 Statistik SF'!L18</f>
        <v>-</v>
      </c>
      <c r="L17" s="136" t="str">
        <f>'2013 Statistik SF'!M18</f>
        <v>-</v>
      </c>
      <c r="M17" s="136" t="str">
        <f>'2013 Statistik SF'!N18</f>
        <v>-</v>
      </c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0"/>
      <c r="Y17" s="139">
        <f>'2013 Statistik SF'!BX18</f>
        <v>7.45</v>
      </c>
      <c r="Z17" s="130"/>
      <c r="AA17" s="133">
        <f t="shared" si="0"/>
        <v>0</v>
      </c>
      <c r="AB17" s="133">
        <f t="shared" si="1"/>
        <v>0</v>
      </c>
      <c r="AC17" s="133">
        <f t="shared" si="2"/>
        <v>0</v>
      </c>
      <c r="AD17" s="133">
        <f t="shared" si="3"/>
        <v>0</v>
      </c>
      <c r="AE17" s="133">
        <f t="shared" si="4"/>
        <v>1</v>
      </c>
      <c r="AF17" s="133">
        <f t="shared" si="5"/>
        <v>0</v>
      </c>
      <c r="AG17" s="133">
        <f t="shared" si="6"/>
        <v>0</v>
      </c>
      <c r="AH17" s="133">
        <f t="shared" si="7"/>
        <v>0</v>
      </c>
      <c r="AI17" s="133">
        <f t="shared" si="8"/>
        <v>1</v>
      </c>
      <c r="AJ17" s="133">
        <f t="shared" si="9"/>
        <v>0</v>
      </c>
    </row>
    <row r="18" spans="1:36" ht="11.25" customHeight="1" x14ac:dyDescent="0.2">
      <c r="A18" s="135">
        <f>'2013 Statistik SF'!B19</f>
        <v>10</v>
      </c>
      <c r="B18" s="136">
        <f>'2013 Statistik SF'!C19</f>
        <v>534</v>
      </c>
      <c r="C18" s="137" t="str">
        <f>'2013 Statistik SF'!D19</f>
        <v>Noack, Johann</v>
      </c>
      <c r="E18" s="136">
        <f>'2013 Statistik SF'!F19</f>
        <v>5</v>
      </c>
      <c r="F18" s="136">
        <f>'2013 Statistik SF'!G19</f>
        <v>9</v>
      </c>
      <c r="G18" s="136" t="str">
        <f>'2013 Statistik SF'!H19</f>
        <v>-</v>
      </c>
      <c r="H18" s="136" t="str">
        <f>'2013 Statistik SF'!I19</f>
        <v>-</v>
      </c>
      <c r="I18" s="136" t="str">
        <f>'2013 Statistik SF'!J19</f>
        <v>-</v>
      </c>
      <c r="J18" s="136" t="str">
        <f>'2013 Statistik SF'!K19</f>
        <v>-</v>
      </c>
      <c r="K18" s="136" t="str">
        <f>'2013 Statistik SF'!L19</f>
        <v>-</v>
      </c>
      <c r="L18" s="136" t="str">
        <f>'2013 Statistik SF'!M19</f>
        <v>-</v>
      </c>
      <c r="M18" s="136" t="str">
        <f>'2013 Statistik SF'!N19</f>
        <v>-</v>
      </c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0"/>
      <c r="Y18" s="139">
        <f>'2013 Statistik SF'!BX19</f>
        <v>7.45</v>
      </c>
      <c r="Z18" s="130"/>
      <c r="AA18" s="133">
        <f t="shared" si="0"/>
        <v>0</v>
      </c>
      <c r="AB18" s="133">
        <f t="shared" si="1"/>
        <v>0</v>
      </c>
      <c r="AC18" s="133">
        <f t="shared" si="2"/>
        <v>0</v>
      </c>
      <c r="AD18" s="133">
        <f t="shared" si="3"/>
        <v>0</v>
      </c>
      <c r="AE18" s="133">
        <f t="shared" si="4"/>
        <v>1</v>
      </c>
      <c r="AF18" s="133">
        <f t="shared" si="5"/>
        <v>0</v>
      </c>
      <c r="AG18" s="133">
        <f t="shared" si="6"/>
        <v>0</v>
      </c>
      <c r="AH18" s="133">
        <f t="shared" si="7"/>
        <v>0</v>
      </c>
      <c r="AI18" s="133">
        <f t="shared" si="8"/>
        <v>1</v>
      </c>
      <c r="AJ18" s="133">
        <f t="shared" si="9"/>
        <v>0</v>
      </c>
    </row>
    <row r="19" spans="1:36" ht="11.25" customHeight="1" x14ac:dyDescent="0.2">
      <c r="A19" s="135" t="str">
        <f>'2013 Statistik SF'!B20</f>
        <v>n/a</v>
      </c>
      <c r="B19" s="136">
        <f>'2013 Statistik SF'!C20</f>
        <v>535</v>
      </c>
      <c r="C19" s="137" t="str">
        <f>'2013 Statistik SF'!D20</f>
        <v>Olschewski, Markus</v>
      </c>
      <c r="E19" s="136" t="str">
        <f>'2013 Statistik SF'!F20</f>
        <v>-</v>
      </c>
      <c r="F19" s="136" t="str">
        <f>'2013 Statistik SF'!G20</f>
        <v>-</v>
      </c>
      <c r="G19" s="136" t="str">
        <f>'2013 Statistik SF'!H20</f>
        <v>-</v>
      </c>
      <c r="H19" s="136" t="str">
        <f>'2013 Statistik SF'!I20</f>
        <v>-</v>
      </c>
      <c r="I19" s="136" t="str">
        <f>'2013 Statistik SF'!J20</f>
        <v>-</v>
      </c>
      <c r="J19" s="136" t="str">
        <f>'2013 Statistik SF'!K20</f>
        <v>-</v>
      </c>
      <c r="K19" s="136" t="str">
        <f>'2013 Statistik SF'!L20</f>
        <v>-</v>
      </c>
      <c r="L19" s="136" t="str">
        <f>'2013 Statistik SF'!M20</f>
        <v>-</v>
      </c>
      <c r="M19" s="136" t="str">
        <f>'2013 Statistik SF'!N20</f>
        <v>-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0"/>
      <c r="Y19" s="139">
        <f>'2013 Statistik SF'!BX20</f>
        <v>0</v>
      </c>
      <c r="Z19" s="130"/>
      <c r="AA19" s="133">
        <f t="shared" si="0"/>
        <v>0</v>
      </c>
      <c r="AB19" s="133">
        <f t="shared" si="1"/>
        <v>0</v>
      </c>
      <c r="AC19" s="133">
        <f t="shared" si="2"/>
        <v>0</v>
      </c>
      <c r="AD19" s="133">
        <f t="shared" si="3"/>
        <v>0</v>
      </c>
      <c r="AE19" s="133">
        <f t="shared" si="4"/>
        <v>0</v>
      </c>
      <c r="AF19" s="133">
        <f t="shared" si="5"/>
        <v>0</v>
      </c>
      <c r="AG19" s="133">
        <f t="shared" si="6"/>
        <v>0</v>
      </c>
      <c r="AH19" s="133">
        <f t="shared" si="7"/>
        <v>0</v>
      </c>
      <c r="AI19" s="133">
        <f t="shared" si="8"/>
        <v>0</v>
      </c>
      <c r="AJ19" s="133">
        <f t="shared" si="9"/>
        <v>0</v>
      </c>
    </row>
    <row r="20" spans="1:36" ht="11.25" customHeight="1" x14ac:dyDescent="0.2">
      <c r="A20" s="135"/>
      <c r="B20" s="136"/>
      <c r="C20" s="137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0"/>
      <c r="Y20" s="139">
        <f>'2013 Statistik SF'!BX21</f>
        <v>0</v>
      </c>
      <c r="Z20" s="130"/>
      <c r="AA20" s="133">
        <f t="shared" si="0"/>
        <v>0</v>
      </c>
      <c r="AB20" s="133">
        <f t="shared" si="1"/>
        <v>0</v>
      </c>
      <c r="AC20" s="133">
        <f t="shared" si="2"/>
        <v>0</v>
      </c>
      <c r="AD20" s="133">
        <f t="shared" si="3"/>
        <v>0</v>
      </c>
      <c r="AE20" s="133">
        <f t="shared" si="4"/>
        <v>0</v>
      </c>
      <c r="AF20" s="133">
        <f t="shared" si="5"/>
        <v>0</v>
      </c>
      <c r="AG20" s="133">
        <f t="shared" si="6"/>
        <v>0</v>
      </c>
      <c r="AH20" s="133">
        <f t="shared" si="7"/>
        <v>0</v>
      </c>
      <c r="AI20" s="133">
        <f t="shared" si="8"/>
        <v>0</v>
      </c>
      <c r="AJ20" s="133">
        <f t="shared" si="9"/>
        <v>0</v>
      </c>
    </row>
    <row r="21" spans="1:36" ht="11.25" customHeight="1" x14ac:dyDescent="0.2">
      <c r="A21" s="135"/>
      <c r="B21" s="136"/>
      <c r="C21" s="137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0"/>
      <c r="Y21" s="139">
        <f>'2013 Statistik SF'!BX22</f>
        <v>0</v>
      </c>
      <c r="Z21" s="130"/>
      <c r="AA21" s="133">
        <f t="shared" si="0"/>
        <v>0</v>
      </c>
      <c r="AB21" s="133">
        <f t="shared" si="1"/>
        <v>0</v>
      </c>
      <c r="AC21" s="133">
        <f t="shared" si="2"/>
        <v>0</v>
      </c>
      <c r="AD21" s="133">
        <f t="shared" si="3"/>
        <v>0</v>
      </c>
      <c r="AE21" s="133">
        <f t="shared" si="4"/>
        <v>0</v>
      </c>
      <c r="AF21" s="133">
        <f t="shared" si="5"/>
        <v>0</v>
      </c>
      <c r="AG21" s="133">
        <f t="shared" si="6"/>
        <v>0</v>
      </c>
      <c r="AH21" s="133">
        <f t="shared" si="7"/>
        <v>0</v>
      </c>
      <c r="AI21" s="133">
        <f t="shared" si="8"/>
        <v>0</v>
      </c>
      <c r="AJ21" s="133">
        <f t="shared" si="9"/>
        <v>0</v>
      </c>
    </row>
    <row r="22" spans="1:36" ht="11.25" customHeight="1" x14ac:dyDescent="0.2">
      <c r="A22" s="135"/>
      <c r="B22" s="136"/>
      <c r="C22" s="137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0"/>
      <c r="Y22" s="139">
        <f>'2013 Statistik SF'!BX23</f>
        <v>0</v>
      </c>
      <c r="Z22" s="130"/>
      <c r="AA22" s="133">
        <f t="shared" si="0"/>
        <v>0</v>
      </c>
      <c r="AB22" s="133">
        <f t="shared" si="1"/>
        <v>0</v>
      </c>
      <c r="AC22" s="133">
        <f t="shared" si="2"/>
        <v>0</v>
      </c>
      <c r="AD22" s="133">
        <f t="shared" si="3"/>
        <v>0</v>
      </c>
      <c r="AE22" s="133">
        <f t="shared" si="4"/>
        <v>0</v>
      </c>
      <c r="AF22" s="133">
        <f t="shared" si="5"/>
        <v>0</v>
      </c>
      <c r="AG22" s="133">
        <f t="shared" si="6"/>
        <v>0</v>
      </c>
      <c r="AH22" s="133">
        <f t="shared" si="7"/>
        <v>0</v>
      </c>
      <c r="AI22" s="133">
        <f t="shared" si="8"/>
        <v>0</v>
      </c>
      <c r="AJ22" s="133">
        <f t="shared" si="9"/>
        <v>0</v>
      </c>
    </row>
    <row r="23" spans="1:36" ht="11.25" customHeight="1" x14ac:dyDescent="0.2">
      <c r="A23" s="135"/>
      <c r="B23" s="136"/>
      <c r="C23" s="137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0"/>
      <c r="Y23" s="139">
        <f>'2013 Statistik SF'!BX24</f>
        <v>0</v>
      </c>
      <c r="Z23" s="130"/>
      <c r="AA23" s="133">
        <f t="shared" si="0"/>
        <v>0</v>
      </c>
      <c r="AB23" s="133">
        <f t="shared" si="1"/>
        <v>0</v>
      </c>
      <c r="AC23" s="133">
        <f t="shared" si="2"/>
        <v>0</v>
      </c>
      <c r="AD23" s="133">
        <f t="shared" si="3"/>
        <v>0</v>
      </c>
      <c r="AE23" s="133">
        <f t="shared" si="4"/>
        <v>0</v>
      </c>
      <c r="AF23" s="133">
        <f t="shared" si="5"/>
        <v>0</v>
      </c>
      <c r="AG23" s="133">
        <f t="shared" si="6"/>
        <v>0</v>
      </c>
      <c r="AH23" s="133">
        <f t="shared" si="7"/>
        <v>0</v>
      </c>
      <c r="AI23" s="133">
        <f t="shared" si="8"/>
        <v>0</v>
      </c>
      <c r="AJ23" s="133">
        <f t="shared" si="9"/>
        <v>0</v>
      </c>
    </row>
    <row r="24" spans="1:36" ht="11.25" customHeight="1" x14ac:dyDescent="0.2">
      <c r="A24" s="135"/>
      <c r="B24" s="136"/>
      <c r="C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0"/>
      <c r="Y24" s="139">
        <f>'2013 Statistik SF'!BX25</f>
        <v>0</v>
      </c>
      <c r="Z24" s="130"/>
      <c r="AA24" s="133">
        <f t="shared" si="0"/>
        <v>0</v>
      </c>
      <c r="AB24" s="133">
        <f t="shared" si="1"/>
        <v>0</v>
      </c>
      <c r="AC24" s="133">
        <f t="shared" si="2"/>
        <v>0</v>
      </c>
      <c r="AD24" s="133">
        <f t="shared" si="3"/>
        <v>0</v>
      </c>
      <c r="AE24" s="133">
        <f t="shared" si="4"/>
        <v>0</v>
      </c>
      <c r="AF24" s="133">
        <f t="shared" si="5"/>
        <v>0</v>
      </c>
      <c r="AG24" s="133">
        <f t="shared" si="6"/>
        <v>0</v>
      </c>
      <c r="AH24" s="133">
        <f t="shared" si="7"/>
        <v>0</v>
      </c>
      <c r="AI24" s="133">
        <f t="shared" si="8"/>
        <v>0</v>
      </c>
      <c r="AJ24" s="133">
        <f t="shared" si="9"/>
        <v>0</v>
      </c>
    </row>
    <row r="25" spans="1:36" ht="11.25" customHeight="1" x14ac:dyDescent="0.2">
      <c r="A25" s="135"/>
      <c r="B25" s="136"/>
      <c r="C25" s="137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0"/>
      <c r="Y25" s="139">
        <f>'2013 Statistik SF'!BX26</f>
        <v>0</v>
      </c>
      <c r="Z25" s="130"/>
      <c r="AA25" s="133">
        <f t="shared" si="0"/>
        <v>0</v>
      </c>
      <c r="AB25" s="133">
        <f t="shared" si="1"/>
        <v>0</v>
      </c>
      <c r="AC25" s="133">
        <f t="shared" si="2"/>
        <v>0</v>
      </c>
      <c r="AD25" s="133">
        <f t="shared" si="3"/>
        <v>0</v>
      </c>
      <c r="AE25" s="133">
        <f t="shared" si="4"/>
        <v>0</v>
      </c>
      <c r="AF25" s="133">
        <f t="shared" si="5"/>
        <v>0</v>
      </c>
      <c r="AG25" s="133">
        <f t="shared" si="6"/>
        <v>0</v>
      </c>
      <c r="AH25" s="133">
        <f t="shared" si="7"/>
        <v>0</v>
      </c>
      <c r="AI25" s="133">
        <f t="shared" si="8"/>
        <v>0</v>
      </c>
      <c r="AJ25" s="133">
        <f t="shared" si="9"/>
        <v>0</v>
      </c>
    </row>
    <row r="26" spans="1:36" ht="11.25" customHeight="1" x14ac:dyDescent="0.2">
      <c r="A26" s="135"/>
      <c r="B26" s="136"/>
      <c r="C26" s="137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0"/>
      <c r="Y26" s="139">
        <f>'2013 Statistik SF'!BX27</f>
        <v>0</v>
      </c>
      <c r="Z26" s="130"/>
      <c r="AA26" s="133">
        <f t="shared" si="0"/>
        <v>0</v>
      </c>
      <c r="AB26" s="133">
        <f t="shared" si="1"/>
        <v>0</v>
      </c>
      <c r="AC26" s="133">
        <f t="shared" si="2"/>
        <v>0</v>
      </c>
      <c r="AD26" s="133">
        <f t="shared" si="3"/>
        <v>0</v>
      </c>
      <c r="AE26" s="133">
        <f t="shared" si="4"/>
        <v>0</v>
      </c>
      <c r="AF26" s="133">
        <f t="shared" si="5"/>
        <v>0</v>
      </c>
      <c r="AG26" s="133">
        <f t="shared" si="6"/>
        <v>0</v>
      </c>
      <c r="AH26" s="133">
        <f t="shared" si="7"/>
        <v>0</v>
      </c>
      <c r="AI26" s="133">
        <f t="shared" si="8"/>
        <v>0</v>
      </c>
      <c r="AJ26" s="133">
        <f t="shared" si="9"/>
        <v>0</v>
      </c>
    </row>
    <row r="27" spans="1:36" ht="11.25" customHeight="1" x14ac:dyDescent="0.2">
      <c r="A27" s="135"/>
      <c r="B27" s="136"/>
      <c r="C27" s="137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0"/>
      <c r="Y27" s="139">
        <f>'2013 Statistik SF'!BX28</f>
        <v>0</v>
      </c>
      <c r="Z27" s="130"/>
      <c r="AA27" s="133">
        <f t="shared" si="0"/>
        <v>0</v>
      </c>
      <c r="AB27" s="133">
        <f t="shared" si="1"/>
        <v>0</v>
      </c>
      <c r="AC27" s="133">
        <f t="shared" si="2"/>
        <v>0</v>
      </c>
      <c r="AD27" s="133">
        <f t="shared" si="3"/>
        <v>0</v>
      </c>
      <c r="AE27" s="133">
        <f t="shared" si="4"/>
        <v>0</v>
      </c>
      <c r="AF27" s="133">
        <f t="shared" si="5"/>
        <v>0</v>
      </c>
      <c r="AG27" s="133">
        <f t="shared" si="6"/>
        <v>0</v>
      </c>
      <c r="AH27" s="133">
        <f t="shared" si="7"/>
        <v>0</v>
      </c>
      <c r="AI27" s="133">
        <f t="shared" si="8"/>
        <v>0</v>
      </c>
      <c r="AJ27" s="133">
        <f t="shared" si="9"/>
        <v>0</v>
      </c>
    </row>
    <row r="28" spans="1:36" ht="11.25" customHeight="1" x14ac:dyDescent="0.2">
      <c r="A28" s="135"/>
      <c r="B28" s="136"/>
      <c r="C28" s="137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0"/>
      <c r="Y28" s="139">
        <f>'2013 Statistik SF'!BX29</f>
        <v>0</v>
      </c>
      <c r="Z28" s="130"/>
      <c r="AA28" s="133">
        <f t="shared" si="0"/>
        <v>0</v>
      </c>
      <c r="AB28" s="133">
        <f t="shared" si="1"/>
        <v>0</v>
      </c>
      <c r="AC28" s="133">
        <f t="shared" si="2"/>
        <v>0</v>
      </c>
      <c r="AD28" s="133">
        <f t="shared" si="3"/>
        <v>0</v>
      </c>
      <c r="AE28" s="133">
        <f t="shared" si="4"/>
        <v>0</v>
      </c>
      <c r="AF28" s="133">
        <f t="shared" si="5"/>
        <v>0</v>
      </c>
      <c r="AG28" s="133">
        <f t="shared" si="6"/>
        <v>0</v>
      </c>
      <c r="AH28" s="133">
        <f t="shared" si="7"/>
        <v>0</v>
      </c>
      <c r="AI28" s="133">
        <f t="shared" si="8"/>
        <v>0</v>
      </c>
      <c r="AJ28" s="133">
        <f t="shared" si="9"/>
        <v>0</v>
      </c>
    </row>
    <row r="29" spans="1:36" ht="11.25" customHeight="1" x14ac:dyDescent="0.2">
      <c r="A29" s="135"/>
      <c r="B29" s="136"/>
      <c r="C29" s="137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0"/>
      <c r="Y29" s="139">
        <f>'2013 Statistik SF'!BX30</f>
        <v>0</v>
      </c>
      <c r="Z29" s="130"/>
      <c r="AA29" s="133">
        <f t="shared" si="0"/>
        <v>0</v>
      </c>
      <c r="AB29" s="133">
        <f t="shared" si="1"/>
        <v>0</v>
      </c>
      <c r="AC29" s="133">
        <f t="shared" si="2"/>
        <v>0</v>
      </c>
      <c r="AD29" s="133">
        <f t="shared" si="3"/>
        <v>0</v>
      </c>
      <c r="AE29" s="133">
        <f t="shared" si="4"/>
        <v>0</v>
      </c>
      <c r="AF29" s="133">
        <f t="shared" si="5"/>
        <v>0</v>
      </c>
      <c r="AG29" s="133">
        <f t="shared" si="6"/>
        <v>0</v>
      </c>
      <c r="AH29" s="133">
        <f t="shared" si="7"/>
        <v>0</v>
      </c>
      <c r="AI29" s="133">
        <f t="shared" si="8"/>
        <v>0</v>
      </c>
      <c r="AJ29" s="133">
        <f t="shared" si="9"/>
        <v>0</v>
      </c>
    </row>
    <row r="30" spans="1:36" ht="11.25" customHeight="1" x14ac:dyDescent="0.2">
      <c r="A30" s="135"/>
      <c r="B30" s="136"/>
      <c r="C30" s="137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0"/>
      <c r="Y30" s="139">
        <f>'2013 Statistik SF'!BX31</f>
        <v>0</v>
      </c>
      <c r="Z30" s="130"/>
      <c r="AA30" s="133">
        <f t="shared" si="0"/>
        <v>0</v>
      </c>
      <c r="AB30" s="133">
        <f t="shared" si="1"/>
        <v>0</v>
      </c>
      <c r="AC30" s="133">
        <f t="shared" si="2"/>
        <v>0</v>
      </c>
      <c r="AD30" s="133">
        <f t="shared" si="3"/>
        <v>0</v>
      </c>
      <c r="AE30" s="133">
        <f t="shared" si="4"/>
        <v>0</v>
      </c>
      <c r="AF30" s="133">
        <f t="shared" si="5"/>
        <v>0</v>
      </c>
      <c r="AG30" s="133">
        <f t="shared" si="6"/>
        <v>0</v>
      </c>
      <c r="AH30" s="133">
        <f t="shared" si="7"/>
        <v>0</v>
      </c>
      <c r="AI30" s="133">
        <f t="shared" si="8"/>
        <v>0</v>
      </c>
      <c r="AJ30" s="133">
        <f t="shared" si="9"/>
        <v>0</v>
      </c>
    </row>
    <row r="31" spans="1:36" ht="11.25" customHeight="1" x14ac:dyDescent="0.2">
      <c r="A31" s="135"/>
      <c r="B31" s="136"/>
      <c r="C31" s="137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0"/>
      <c r="Y31" s="139">
        <f>'2013 Statistik SF'!BX32</f>
        <v>0</v>
      </c>
      <c r="Z31" s="130"/>
      <c r="AA31" s="133">
        <f t="shared" si="0"/>
        <v>0</v>
      </c>
      <c r="AB31" s="133">
        <f t="shared" si="1"/>
        <v>0</v>
      </c>
      <c r="AC31" s="133">
        <f t="shared" si="2"/>
        <v>0</v>
      </c>
      <c r="AD31" s="133">
        <f t="shared" si="3"/>
        <v>0</v>
      </c>
      <c r="AE31" s="133">
        <f t="shared" si="4"/>
        <v>0</v>
      </c>
      <c r="AF31" s="133">
        <f t="shared" si="5"/>
        <v>0</v>
      </c>
      <c r="AG31" s="133">
        <f t="shared" si="6"/>
        <v>0</v>
      </c>
      <c r="AH31" s="133">
        <f t="shared" si="7"/>
        <v>0</v>
      </c>
      <c r="AI31" s="133">
        <f t="shared" si="8"/>
        <v>0</v>
      </c>
      <c r="AJ31" s="133">
        <f t="shared" si="9"/>
        <v>0</v>
      </c>
    </row>
    <row r="32" spans="1:36" ht="11.25" customHeight="1" x14ac:dyDescent="0.2">
      <c r="A32" s="135"/>
      <c r="B32" s="136"/>
      <c r="C32" s="137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0"/>
      <c r="Y32" s="139">
        <f>'2013 Statistik SF'!BX33</f>
        <v>0</v>
      </c>
      <c r="Z32" s="130"/>
      <c r="AA32" s="133">
        <f t="shared" si="0"/>
        <v>0</v>
      </c>
      <c r="AB32" s="133">
        <f t="shared" si="1"/>
        <v>0</v>
      </c>
      <c r="AC32" s="133">
        <f t="shared" si="2"/>
        <v>0</v>
      </c>
      <c r="AD32" s="133">
        <f t="shared" si="3"/>
        <v>0</v>
      </c>
      <c r="AE32" s="133">
        <f t="shared" si="4"/>
        <v>0</v>
      </c>
      <c r="AF32" s="133">
        <f t="shared" si="5"/>
        <v>0</v>
      </c>
      <c r="AG32" s="133">
        <f t="shared" si="6"/>
        <v>0</v>
      </c>
      <c r="AH32" s="133">
        <f t="shared" si="7"/>
        <v>0</v>
      </c>
      <c r="AI32" s="133">
        <f t="shared" si="8"/>
        <v>0</v>
      </c>
      <c r="AJ32" s="133">
        <f t="shared" si="9"/>
        <v>0</v>
      </c>
    </row>
    <row r="33" spans="1:36" ht="11.25" customHeight="1" x14ac:dyDescent="0.2">
      <c r="A33" s="135"/>
      <c r="B33" s="136"/>
      <c r="C33" s="137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0"/>
      <c r="Y33" s="139">
        <f>'2013 Statistik SF'!BX34</f>
        <v>0</v>
      </c>
      <c r="Z33" s="130"/>
      <c r="AA33" s="133">
        <f t="shared" si="0"/>
        <v>0</v>
      </c>
      <c r="AB33" s="133">
        <f t="shared" si="1"/>
        <v>0</v>
      </c>
      <c r="AC33" s="133">
        <f t="shared" si="2"/>
        <v>0</v>
      </c>
      <c r="AD33" s="133">
        <f t="shared" si="3"/>
        <v>0</v>
      </c>
      <c r="AE33" s="133">
        <f t="shared" si="4"/>
        <v>0</v>
      </c>
      <c r="AF33" s="133">
        <f t="shared" si="5"/>
        <v>0</v>
      </c>
      <c r="AG33" s="133">
        <f t="shared" si="6"/>
        <v>0</v>
      </c>
      <c r="AH33" s="133">
        <f t="shared" si="7"/>
        <v>0</v>
      </c>
      <c r="AI33" s="133">
        <f t="shared" si="8"/>
        <v>0</v>
      </c>
      <c r="AJ33" s="133">
        <f t="shared" si="9"/>
        <v>0</v>
      </c>
    </row>
    <row r="34" spans="1:36" ht="11.25" customHeight="1" x14ac:dyDescent="0.2">
      <c r="A34" s="135"/>
      <c r="B34" s="136"/>
      <c r="C34" s="137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0"/>
      <c r="Y34" s="139">
        <f>'2013 Statistik SF'!BX35</f>
        <v>0</v>
      </c>
      <c r="Z34" s="130"/>
      <c r="AA34" s="133">
        <f t="shared" si="0"/>
        <v>0</v>
      </c>
      <c r="AB34" s="133">
        <f t="shared" si="1"/>
        <v>0</v>
      </c>
      <c r="AC34" s="133">
        <f t="shared" si="2"/>
        <v>0</v>
      </c>
      <c r="AD34" s="133">
        <f t="shared" si="3"/>
        <v>0</v>
      </c>
      <c r="AE34" s="133">
        <f t="shared" si="4"/>
        <v>0</v>
      </c>
      <c r="AF34" s="133">
        <f t="shared" si="5"/>
        <v>0</v>
      </c>
      <c r="AG34" s="133">
        <f t="shared" si="6"/>
        <v>0</v>
      </c>
      <c r="AH34" s="133">
        <f t="shared" si="7"/>
        <v>0</v>
      </c>
      <c r="AI34" s="133">
        <f t="shared" si="8"/>
        <v>0</v>
      </c>
      <c r="AJ34" s="133">
        <f t="shared" si="9"/>
        <v>0</v>
      </c>
    </row>
    <row r="35" spans="1:36" ht="11.25" customHeight="1" x14ac:dyDescent="0.2">
      <c r="A35" s="135"/>
      <c r="B35" s="136"/>
      <c r="C35" s="137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0"/>
      <c r="Y35" s="139">
        <f>'2013 Statistik SF'!BX36</f>
        <v>0</v>
      </c>
      <c r="Z35" s="130"/>
      <c r="AA35" s="133">
        <f t="shared" si="0"/>
        <v>0</v>
      </c>
      <c r="AB35" s="133">
        <f t="shared" si="1"/>
        <v>0</v>
      </c>
      <c r="AC35" s="133">
        <f t="shared" si="2"/>
        <v>0</v>
      </c>
      <c r="AD35" s="133">
        <f t="shared" si="3"/>
        <v>0</v>
      </c>
      <c r="AE35" s="133">
        <f t="shared" si="4"/>
        <v>0</v>
      </c>
      <c r="AF35" s="133">
        <f t="shared" si="5"/>
        <v>0</v>
      </c>
      <c r="AG35" s="133">
        <f t="shared" si="6"/>
        <v>0</v>
      </c>
      <c r="AH35" s="133">
        <f t="shared" si="7"/>
        <v>0</v>
      </c>
      <c r="AI35" s="133">
        <f t="shared" si="8"/>
        <v>0</v>
      </c>
      <c r="AJ35" s="133">
        <f t="shared" si="9"/>
        <v>0</v>
      </c>
    </row>
  </sheetData>
  <mergeCells count="4">
    <mergeCell ref="E3:W3"/>
    <mergeCell ref="E6:W6"/>
    <mergeCell ref="A1:W1"/>
    <mergeCell ref="AA6:AJ6"/>
  </mergeCells>
  <phoneticPr fontId="8" type="noConversion"/>
  <conditionalFormatting sqref="AA8:AJ35">
    <cfRule type="cellIs" dxfId="18" priority="1" stopIfTrue="1" operator="equal">
      <formula>0</formula>
    </cfRule>
    <cfRule type="cellIs" dxfId="17" priority="2" stopIfTrue="1" operator="greaterThan">
      <formula>0</formula>
    </cfRule>
  </conditionalFormatting>
  <conditionalFormatting sqref="A8:B35 E8:W35">
    <cfRule type="cellIs" dxfId="16" priority="3" stopIfTrue="1" operator="equal">
      <formula>1</formula>
    </cfRule>
    <cfRule type="cellIs" dxfId="15" priority="4" stopIfTrue="1" operator="equal">
      <formula>2</formula>
    </cfRule>
    <cfRule type="cellIs" dxfId="14" priority="5" stopIfTrue="1" operator="equal">
      <formula>3</formula>
    </cfRule>
  </conditionalFormatting>
  <conditionalFormatting sqref="E4:W4">
    <cfRule type="cellIs" dxfId="13" priority="6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zoomScaleNormal="100" workbookViewId="0">
      <pane xSplit="4" ySplit="8" topLeftCell="E9" activePane="bottomRight" state="frozen"/>
      <selection pane="topRight" activeCell="D1" sqref="D1"/>
      <selection pane="bottomLeft" activeCell="A11" sqref="A11"/>
      <selection pane="bottomRight" activeCell="L21" sqref="L21"/>
    </sheetView>
  </sheetViews>
  <sheetFormatPr baseColWidth="10" defaultRowHeight="12.75" x14ac:dyDescent="0.2"/>
  <cols>
    <col min="1" max="1" width="1.28515625" style="1" customWidth="1"/>
    <col min="2" max="2" width="7.140625" style="1" customWidth="1"/>
    <col min="3" max="3" width="5.7109375" style="1" customWidth="1"/>
    <col min="4" max="4" width="22.7109375" style="1" customWidth="1"/>
    <col min="5" max="5" width="1.140625" style="1" customWidth="1"/>
    <col min="6" max="34" width="2.7109375" style="1" customWidth="1"/>
    <col min="35" max="35" width="0.140625" style="1" customWidth="1"/>
    <col min="36" max="36" width="1.28515625" style="1" customWidth="1"/>
    <col min="37" max="38" width="3.7109375" style="1" customWidth="1"/>
    <col min="39" max="39" width="4.140625" style="1" customWidth="1"/>
    <col min="40" max="66" width="3.7109375" style="1" customWidth="1"/>
    <col min="67" max="67" width="5.140625" style="1" customWidth="1"/>
    <col min="68" max="69" width="2.85546875" style="1" customWidth="1"/>
    <col min="70" max="75" width="3.7109375" style="1" customWidth="1"/>
    <col min="76" max="76" width="6" style="1" customWidth="1"/>
    <col min="77" max="77" width="1.28515625" style="1" customWidth="1"/>
    <col min="78" max="87" width="3.7109375" style="1" customWidth="1"/>
    <col min="88" max="88" width="1.28515625" style="1" customWidth="1"/>
    <col min="89" max="89" width="9.28515625" style="1" customWidth="1"/>
    <col min="90" max="92" width="1.28515625" style="1" customWidth="1"/>
    <col min="93" max="93" width="4" style="1" customWidth="1"/>
    <col min="94" max="123" width="3.85546875" style="1" customWidth="1"/>
    <col min="124" max="124" width="1.28515625" style="1" customWidth="1"/>
    <col min="125" max="125" width="3.7109375" style="1" customWidth="1"/>
    <col min="126" max="155" width="2.85546875" style="1" customWidth="1"/>
    <col min="156" max="156" width="1.28515625" style="1" customWidth="1"/>
    <col min="169" max="16384" width="11.42578125" style="1"/>
  </cols>
  <sheetData>
    <row r="1" spans="1:156" ht="3.75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46"/>
    </row>
    <row r="2" spans="1:156" x14ac:dyDescent="0.2">
      <c r="A2" s="90"/>
      <c r="B2" s="157" t="s">
        <v>57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46"/>
    </row>
    <row r="3" spans="1:156" ht="3.75" customHeight="1" x14ac:dyDescent="0.2">
      <c r="A3" s="90"/>
      <c r="B3" s="91"/>
      <c r="C3" s="91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46"/>
    </row>
    <row r="4" spans="1:156" ht="13.5" thickBot="1" x14ac:dyDescent="0.25">
      <c r="A4" s="90"/>
      <c r="B4" s="90"/>
      <c r="C4" s="90"/>
      <c r="D4" s="90"/>
      <c r="E4" s="90"/>
      <c r="F4" s="58" t="s">
        <v>27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60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2"/>
      <c r="AJ4" s="90"/>
      <c r="AK4" s="58" t="s">
        <v>28</v>
      </c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67"/>
      <c r="BP4" s="31"/>
      <c r="BQ4" s="123"/>
      <c r="BR4" s="31"/>
      <c r="BS4" s="31"/>
      <c r="BT4" s="31"/>
      <c r="BU4" s="31"/>
      <c r="BV4" s="31"/>
      <c r="BW4" s="31"/>
      <c r="BX4" s="67"/>
      <c r="BY4" s="90"/>
      <c r="BZ4" s="121" t="s">
        <v>29</v>
      </c>
      <c r="CA4" s="121"/>
      <c r="CB4" s="121"/>
      <c r="CC4" s="121"/>
      <c r="CD4" s="121"/>
      <c r="CE4" s="121"/>
      <c r="CF4" s="121"/>
      <c r="CG4" s="121"/>
      <c r="CH4" s="121"/>
      <c r="CI4" s="121"/>
      <c r="CJ4" s="90"/>
      <c r="CK4" s="90"/>
      <c r="CL4" s="90"/>
      <c r="CM4" s="46"/>
      <c r="DC4" s="120"/>
      <c r="DD4" s="120"/>
      <c r="DE4" s="120"/>
      <c r="DF4" s="120"/>
    </row>
    <row r="5" spans="1:156" ht="13.5" thickBot="1" x14ac:dyDescent="0.25">
      <c r="A5" s="90"/>
      <c r="B5" s="69">
        <v>3</v>
      </c>
      <c r="C5" s="90"/>
      <c r="D5" s="91" t="s">
        <v>47</v>
      </c>
      <c r="E5" s="90"/>
      <c r="F5" s="63">
        <f t="shared" ref="F5:AI5" si="0">COUNTIF(F9:F36,"&gt;0")</f>
        <v>4</v>
      </c>
      <c r="G5" s="64">
        <f t="shared" si="0"/>
        <v>4</v>
      </c>
      <c r="H5" s="64">
        <f t="shared" si="0"/>
        <v>3</v>
      </c>
      <c r="I5" s="64">
        <f t="shared" si="0"/>
        <v>3</v>
      </c>
      <c r="J5" s="64">
        <f t="shared" si="0"/>
        <v>3</v>
      </c>
      <c r="K5" s="64">
        <f t="shared" si="0"/>
        <v>3</v>
      </c>
      <c r="L5" s="64">
        <f t="shared" si="0"/>
        <v>2</v>
      </c>
      <c r="M5" s="64">
        <f t="shared" si="0"/>
        <v>2</v>
      </c>
      <c r="N5" s="64">
        <f t="shared" si="0"/>
        <v>1</v>
      </c>
      <c r="O5" s="64">
        <f t="shared" si="0"/>
        <v>0</v>
      </c>
      <c r="P5" s="64">
        <f t="shared" si="0"/>
        <v>0</v>
      </c>
      <c r="Q5" s="64">
        <f t="shared" si="0"/>
        <v>0</v>
      </c>
      <c r="R5" s="64">
        <f t="shared" si="0"/>
        <v>0</v>
      </c>
      <c r="S5" s="64">
        <f t="shared" si="0"/>
        <v>0</v>
      </c>
      <c r="T5" s="64">
        <f t="shared" si="0"/>
        <v>0</v>
      </c>
      <c r="U5" s="64">
        <f t="shared" si="0"/>
        <v>0</v>
      </c>
      <c r="V5" s="64">
        <f t="shared" si="0"/>
        <v>0</v>
      </c>
      <c r="W5" s="64">
        <f t="shared" si="0"/>
        <v>0</v>
      </c>
      <c r="X5" s="64">
        <f t="shared" si="0"/>
        <v>0</v>
      </c>
      <c r="Y5" s="64">
        <f t="shared" si="0"/>
        <v>0</v>
      </c>
      <c r="Z5" s="64">
        <f t="shared" si="0"/>
        <v>0</v>
      </c>
      <c r="AA5" s="64">
        <f t="shared" si="0"/>
        <v>0</v>
      </c>
      <c r="AB5" s="64">
        <f t="shared" si="0"/>
        <v>0</v>
      </c>
      <c r="AC5" s="64">
        <f t="shared" si="0"/>
        <v>0</v>
      </c>
      <c r="AD5" s="64">
        <f t="shared" si="0"/>
        <v>0</v>
      </c>
      <c r="AE5" s="64">
        <f t="shared" si="0"/>
        <v>0</v>
      </c>
      <c r="AF5" s="64">
        <f t="shared" si="0"/>
        <v>0</v>
      </c>
      <c r="AG5" s="64">
        <f t="shared" si="0"/>
        <v>0</v>
      </c>
      <c r="AH5" s="64">
        <f t="shared" si="0"/>
        <v>0</v>
      </c>
      <c r="AI5" s="65">
        <f t="shared" si="0"/>
        <v>0</v>
      </c>
      <c r="AJ5" s="90"/>
      <c r="AK5" s="77">
        <f t="shared" ref="AK5:BO5" si="1">SUM(AK9:AK36)</f>
        <v>17</v>
      </c>
      <c r="AL5" s="78">
        <f t="shared" si="1"/>
        <v>17</v>
      </c>
      <c r="AM5" s="78">
        <f t="shared" si="1"/>
        <v>11.5</v>
      </c>
      <c r="AN5" s="78">
        <f t="shared" si="1"/>
        <v>11.5</v>
      </c>
      <c r="AO5" s="78">
        <f t="shared" si="1"/>
        <v>11.5</v>
      </c>
      <c r="AP5" s="78">
        <f t="shared" si="1"/>
        <v>14.83</v>
      </c>
      <c r="AQ5" s="78">
        <f t="shared" si="1"/>
        <v>6</v>
      </c>
      <c r="AR5" s="78">
        <f t="shared" si="1"/>
        <v>6</v>
      </c>
      <c r="AS5" s="78">
        <f t="shared" si="1"/>
        <v>0.5</v>
      </c>
      <c r="AT5" s="78">
        <f t="shared" si="1"/>
        <v>0</v>
      </c>
      <c r="AU5" s="78">
        <f t="shared" si="1"/>
        <v>0</v>
      </c>
      <c r="AV5" s="78">
        <f t="shared" si="1"/>
        <v>0</v>
      </c>
      <c r="AW5" s="78">
        <f t="shared" si="1"/>
        <v>0</v>
      </c>
      <c r="AX5" s="78">
        <f t="shared" si="1"/>
        <v>0</v>
      </c>
      <c r="AY5" s="78">
        <f t="shared" si="1"/>
        <v>0</v>
      </c>
      <c r="AZ5" s="78">
        <f t="shared" si="1"/>
        <v>0</v>
      </c>
      <c r="BA5" s="78">
        <f t="shared" si="1"/>
        <v>0</v>
      </c>
      <c r="BB5" s="78">
        <f t="shared" si="1"/>
        <v>0</v>
      </c>
      <c r="BC5" s="78">
        <f t="shared" si="1"/>
        <v>0</v>
      </c>
      <c r="BD5" s="78">
        <f t="shared" si="1"/>
        <v>0</v>
      </c>
      <c r="BE5" s="78">
        <f t="shared" si="1"/>
        <v>0</v>
      </c>
      <c r="BF5" s="78">
        <f t="shared" si="1"/>
        <v>0</v>
      </c>
      <c r="BG5" s="78">
        <f t="shared" si="1"/>
        <v>0</v>
      </c>
      <c r="BH5" s="78">
        <f t="shared" si="1"/>
        <v>0</v>
      </c>
      <c r="BI5" s="78">
        <f t="shared" si="1"/>
        <v>0</v>
      </c>
      <c r="BJ5" s="78">
        <f t="shared" si="1"/>
        <v>0</v>
      </c>
      <c r="BK5" s="78">
        <f t="shared" si="1"/>
        <v>0</v>
      </c>
      <c r="BL5" s="78">
        <f t="shared" si="1"/>
        <v>0</v>
      </c>
      <c r="BM5" s="78">
        <f t="shared" si="1"/>
        <v>0</v>
      </c>
      <c r="BN5" s="78">
        <f t="shared" si="1"/>
        <v>0</v>
      </c>
      <c r="BO5" s="79">
        <f t="shared" si="1"/>
        <v>95.830000000000013</v>
      </c>
      <c r="BP5" s="31"/>
      <c r="BQ5" s="31"/>
      <c r="BR5" s="68">
        <f t="shared" ref="BR5:BX5" si="2">SUM(BR9:BR36)</f>
        <v>0</v>
      </c>
      <c r="BS5" s="68">
        <f t="shared" si="2"/>
        <v>5.5</v>
      </c>
      <c r="BT5" s="68">
        <f t="shared" si="2"/>
        <v>5.5</v>
      </c>
      <c r="BU5" s="68">
        <f t="shared" si="2"/>
        <v>0</v>
      </c>
      <c r="BV5" s="68">
        <f t="shared" si="2"/>
        <v>0</v>
      </c>
      <c r="BW5" s="68">
        <f t="shared" si="2"/>
        <v>0</v>
      </c>
      <c r="BX5" s="66">
        <f t="shared" si="2"/>
        <v>84.830000000000013</v>
      </c>
      <c r="BY5" s="90"/>
      <c r="BZ5" s="122">
        <v>10</v>
      </c>
      <c r="CA5" s="122">
        <v>8</v>
      </c>
      <c r="CB5" s="122">
        <v>6</v>
      </c>
      <c r="CC5" s="122">
        <v>5</v>
      </c>
      <c r="CD5" s="122">
        <v>4</v>
      </c>
      <c r="CE5" s="122">
        <v>3</v>
      </c>
      <c r="CF5" s="122">
        <v>2</v>
      </c>
      <c r="CG5" s="122">
        <v>1</v>
      </c>
      <c r="CH5" s="122"/>
      <c r="CI5" s="122"/>
      <c r="CJ5" s="95"/>
      <c r="CK5" s="90"/>
      <c r="CL5" s="90"/>
      <c r="CM5" s="46"/>
      <c r="DC5" s="120"/>
      <c r="DD5" s="120"/>
      <c r="DE5" s="120"/>
      <c r="DF5" s="120"/>
    </row>
    <row r="6" spans="1:156" ht="12.75" customHeight="1" x14ac:dyDescent="0.2">
      <c r="A6" s="90"/>
      <c r="B6" s="90"/>
      <c r="C6" s="90"/>
      <c r="D6" s="90"/>
      <c r="E6" s="91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6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7" t="s">
        <v>25</v>
      </c>
      <c r="BR6" s="98"/>
      <c r="BS6" s="98"/>
      <c r="BT6" s="98"/>
      <c r="BU6" s="98"/>
      <c r="BV6" s="98"/>
      <c r="BW6" s="99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5"/>
      <c r="CL6" s="90"/>
      <c r="CM6" s="46"/>
      <c r="CO6" s="22" t="s">
        <v>21</v>
      </c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40"/>
      <c r="DU6" s="22" t="s">
        <v>22</v>
      </c>
      <c r="DV6" s="39"/>
      <c r="DW6" s="39"/>
      <c r="DX6" s="39"/>
      <c r="DY6" s="39"/>
      <c r="DZ6" s="39"/>
      <c r="EA6" s="39"/>
      <c r="EB6" s="38"/>
      <c r="EC6" s="39"/>
      <c r="ED6" s="39"/>
      <c r="EE6" s="39"/>
      <c r="EF6" s="39"/>
      <c r="EG6" s="39"/>
      <c r="EH6" s="39"/>
      <c r="EI6" s="39"/>
      <c r="EJ6" s="38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40"/>
    </row>
    <row r="7" spans="1:156" x14ac:dyDescent="0.2">
      <c r="A7" s="90"/>
      <c r="B7" s="90"/>
      <c r="C7" s="90"/>
      <c r="D7" s="90"/>
      <c r="E7" s="90"/>
      <c r="F7" s="22" t="s">
        <v>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9"/>
      <c r="AJ7" s="90"/>
      <c r="AK7" s="22" t="s">
        <v>5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25"/>
      <c r="BP7" s="25"/>
      <c r="BQ7" s="25" t="s">
        <v>19</v>
      </c>
      <c r="BR7" s="25" t="s">
        <v>19</v>
      </c>
      <c r="BS7" s="25" t="s">
        <v>19</v>
      </c>
      <c r="BT7" s="25" t="s">
        <v>19</v>
      </c>
      <c r="BU7" s="25" t="s">
        <v>19</v>
      </c>
      <c r="BV7" s="25" t="s">
        <v>19</v>
      </c>
      <c r="BW7" s="25" t="s">
        <v>19</v>
      </c>
      <c r="BX7" s="47" t="s">
        <v>5</v>
      </c>
      <c r="BY7" s="90"/>
      <c r="BZ7" s="22" t="s">
        <v>15</v>
      </c>
      <c r="CA7" s="18"/>
      <c r="CB7" s="18"/>
      <c r="CC7" s="18"/>
      <c r="CD7" s="18"/>
      <c r="CE7" s="18"/>
      <c r="CF7" s="18"/>
      <c r="CG7" s="18"/>
      <c r="CH7" s="18"/>
      <c r="CI7" s="19"/>
      <c r="CJ7" s="90"/>
      <c r="CK7" s="95"/>
      <c r="CL7" s="90"/>
      <c r="CM7" s="46"/>
      <c r="CO7" s="52" t="s">
        <v>20</v>
      </c>
      <c r="CP7" s="41">
        <v>0</v>
      </c>
      <c r="CQ7" s="41">
        <v>0</v>
      </c>
      <c r="CR7" s="41">
        <v>1</v>
      </c>
      <c r="CS7" s="41">
        <v>1</v>
      </c>
      <c r="CT7" s="41">
        <v>2</v>
      </c>
      <c r="CU7" s="41">
        <v>2</v>
      </c>
      <c r="CV7" s="41">
        <v>3</v>
      </c>
      <c r="CW7" s="41">
        <v>3</v>
      </c>
      <c r="CX7" s="41">
        <v>4</v>
      </c>
      <c r="CY7" s="41">
        <v>4</v>
      </c>
      <c r="CZ7" s="41">
        <v>5</v>
      </c>
      <c r="DA7" s="41">
        <v>5</v>
      </c>
      <c r="DB7" s="41">
        <v>6</v>
      </c>
      <c r="DC7" s="41">
        <v>6</v>
      </c>
      <c r="DD7" s="41">
        <v>6</v>
      </c>
      <c r="DE7" s="41">
        <v>6</v>
      </c>
      <c r="DF7" s="41">
        <v>6</v>
      </c>
      <c r="DG7" s="41">
        <v>6</v>
      </c>
      <c r="DH7" s="41">
        <v>6</v>
      </c>
      <c r="DI7" s="41">
        <v>6</v>
      </c>
      <c r="DJ7" s="41">
        <v>6</v>
      </c>
      <c r="DK7" s="41">
        <v>6</v>
      </c>
      <c r="DL7" s="41">
        <v>6</v>
      </c>
      <c r="DM7" s="41">
        <v>6</v>
      </c>
      <c r="DN7" s="41">
        <v>6</v>
      </c>
      <c r="DO7" s="41">
        <v>6</v>
      </c>
      <c r="DP7" s="41">
        <v>6</v>
      </c>
      <c r="DQ7" s="41">
        <v>6</v>
      </c>
      <c r="DR7" s="41">
        <v>6</v>
      </c>
      <c r="DS7" s="42">
        <v>6</v>
      </c>
      <c r="DU7" s="52" t="s">
        <v>20</v>
      </c>
      <c r="DV7" s="41">
        <v>0</v>
      </c>
      <c r="DW7" s="41">
        <v>0</v>
      </c>
      <c r="DX7" s="41">
        <v>1</v>
      </c>
      <c r="DY7" s="41">
        <v>1</v>
      </c>
      <c r="DZ7" s="41">
        <v>2</v>
      </c>
      <c r="EA7" s="41">
        <v>2</v>
      </c>
      <c r="EB7" s="41">
        <v>3</v>
      </c>
      <c r="EC7" s="41">
        <v>3</v>
      </c>
      <c r="ED7" s="41">
        <v>4</v>
      </c>
      <c r="EE7" s="41">
        <v>4</v>
      </c>
      <c r="EF7" s="41">
        <v>5</v>
      </c>
      <c r="EG7" s="41">
        <v>5</v>
      </c>
      <c r="EH7" s="41">
        <v>6</v>
      </c>
      <c r="EI7" s="41">
        <v>6</v>
      </c>
      <c r="EJ7" s="41">
        <v>6</v>
      </c>
      <c r="EK7" s="41">
        <v>6</v>
      </c>
      <c r="EL7" s="41">
        <v>6</v>
      </c>
      <c r="EM7" s="41">
        <v>6</v>
      </c>
      <c r="EN7" s="41">
        <v>6</v>
      </c>
      <c r="EO7" s="41">
        <v>6</v>
      </c>
      <c r="EP7" s="41">
        <v>6</v>
      </c>
      <c r="EQ7" s="41">
        <v>6</v>
      </c>
      <c r="ER7" s="41">
        <v>6</v>
      </c>
      <c r="ES7" s="41">
        <v>6</v>
      </c>
      <c r="ET7" s="41">
        <v>6</v>
      </c>
      <c r="EU7" s="41">
        <v>6</v>
      </c>
      <c r="EV7" s="41">
        <v>6</v>
      </c>
      <c r="EW7" s="41">
        <v>6</v>
      </c>
      <c r="EX7" s="41">
        <v>6</v>
      </c>
      <c r="EY7" s="42">
        <v>6</v>
      </c>
      <c r="EZ7" s="1">
        <v>4</v>
      </c>
    </row>
    <row r="8" spans="1:156" ht="13.5" thickBot="1" x14ac:dyDescent="0.25">
      <c r="A8" s="90"/>
      <c r="B8" s="3" t="s">
        <v>3</v>
      </c>
      <c r="C8" s="12" t="s">
        <v>40</v>
      </c>
      <c r="D8" s="8" t="s">
        <v>38</v>
      </c>
      <c r="E8" s="93"/>
      <c r="F8" s="100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01">
        <v>7</v>
      </c>
      <c r="M8" s="101">
        <v>8</v>
      </c>
      <c r="N8" s="101">
        <v>9</v>
      </c>
      <c r="O8" s="101">
        <v>10</v>
      </c>
      <c r="P8" s="101">
        <v>11</v>
      </c>
      <c r="Q8" s="101">
        <v>12</v>
      </c>
      <c r="R8" s="101">
        <v>13</v>
      </c>
      <c r="S8" s="101">
        <v>14</v>
      </c>
      <c r="T8" s="101">
        <v>15</v>
      </c>
      <c r="U8" s="101">
        <v>16</v>
      </c>
      <c r="V8" s="101">
        <v>17</v>
      </c>
      <c r="W8" s="101">
        <v>18</v>
      </c>
      <c r="X8" s="101">
        <v>19</v>
      </c>
      <c r="Y8" s="101">
        <v>20</v>
      </c>
      <c r="Z8" s="101">
        <v>21</v>
      </c>
      <c r="AA8" s="101">
        <v>22</v>
      </c>
      <c r="AB8" s="101">
        <v>23</v>
      </c>
      <c r="AC8" s="101">
        <v>24</v>
      </c>
      <c r="AD8" s="101">
        <v>25</v>
      </c>
      <c r="AE8" s="101">
        <v>26</v>
      </c>
      <c r="AF8" s="101">
        <v>27</v>
      </c>
      <c r="AG8" s="101">
        <v>28</v>
      </c>
      <c r="AH8" s="101">
        <v>29</v>
      </c>
      <c r="AI8" s="102">
        <v>30</v>
      </c>
      <c r="AJ8" s="90"/>
      <c r="AK8" s="3">
        <v>1</v>
      </c>
      <c r="AL8" s="2">
        <v>2</v>
      </c>
      <c r="AM8" s="2">
        <v>3</v>
      </c>
      <c r="AN8" s="2">
        <v>4</v>
      </c>
      <c r="AO8" s="2">
        <v>5</v>
      </c>
      <c r="AP8" s="2">
        <v>6</v>
      </c>
      <c r="AQ8" s="20">
        <v>7</v>
      </c>
      <c r="AR8" s="20">
        <v>8</v>
      </c>
      <c r="AS8" s="20">
        <v>9</v>
      </c>
      <c r="AT8" s="20">
        <v>10</v>
      </c>
      <c r="AU8" s="20">
        <v>11</v>
      </c>
      <c r="AV8" s="20">
        <v>12</v>
      </c>
      <c r="AW8" s="20">
        <v>13</v>
      </c>
      <c r="AX8" s="20">
        <v>14</v>
      </c>
      <c r="AY8" s="20">
        <v>15</v>
      </c>
      <c r="AZ8" s="20">
        <v>16</v>
      </c>
      <c r="BA8" s="20">
        <v>17</v>
      </c>
      <c r="BB8" s="20">
        <v>18</v>
      </c>
      <c r="BC8" s="20">
        <v>19</v>
      </c>
      <c r="BD8" s="20">
        <v>20</v>
      </c>
      <c r="BE8" s="20">
        <v>21</v>
      </c>
      <c r="BF8" s="20">
        <v>22</v>
      </c>
      <c r="BG8" s="20">
        <v>23</v>
      </c>
      <c r="BH8" s="20">
        <v>24</v>
      </c>
      <c r="BI8" s="20">
        <v>25</v>
      </c>
      <c r="BJ8" s="20">
        <v>26</v>
      </c>
      <c r="BK8" s="20">
        <v>27</v>
      </c>
      <c r="BL8" s="20">
        <v>28</v>
      </c>
      <c r="BM8" s="20">
        <v>29</v>
      </c>
      <c r="BN8" s="20">
        <v>30</v>
      </c>
      <c r="BO8" s="23" t="s">
        <v>18</v>
      </c>
      <c r="BP8" s="23" t="s">
        <v>4</v>
      </c>
      <c r="BQ8" s="23">
        <v>0</v>
      </c>
      <c r="BR8" s="23">
        <v>1</v>
      </c>
      <c r="BS8" s="23">
        <v>2</v>
      </c>
      <c r="BT8" s="23">
        <v>3</v>
      </c>
      <c r="BU8" s="23">
        <v>4</v>
      </c>
      <c r="BV8" s="23">
        <v>5</v>
      </c>
      <c r="BW8" s="23">
        <v>6</v>
      </c>
      <c r="BX8" s="48" t="s">
        <v>7</v>
      </c>
      <c r="BY8" s="90"/>
      <c r="BZ8" s="3" t="s">
        <v>0</v>
      </c>
      <c r="CA8" s="12" t="s">
        <v>1</v>
      </c>
      <c r="CB8" s="12" t="s">
        <v>2</v>
      </c>
      <c r="CC8" s="12" t="s">
        <v>8</v>
      </c>
      <c r="CD8" s="12" t="s">
        <v>9</v>
      </c>
      <c r="CE8" s="12" t="s">
        <v>10</v>
      </c>
      <c r="CF8" s="12" t="s">
        <v>11</v>
      </c>
      <c r="CG8" s="12" t="s">
        <v>12</v>
      </c>
      <c r="CH8" s="12" t="s">
        <v>13</v>
      </c>
      <c r="CI8" s="13" t="s">
        <v>14</v>
      </c>
      <c r="CJ8" s="90"/>
      <c r="CK8" s="57" t="s">
        <v>16</v>
      </c>
      <c r="CL8" s="90"/>
      <c r="CM8" s="46"/>
      <c r="CO8" s="51" t="s">
        <v>26</v>
      </c>
      <c r="CP8" s="2">
        <v>1</v>
      </c>
      <c r="CQ8" s="2">
        <v>2</v>
      </c>
      <c r="CR8" s="2">
        <v>3</v>
      </c>
      <c r="CS8" s="2">
        <v>4</v>
      </c>
      <c r="CT8" s="2">
        <v>5</v>
      </c>
      <c r="CU8" s="2">
        <v>6</v>
      </c>
      <c r="CV8" s="20">
        <v>7</v>
      </c>
      <c r="CW8" s="20">
        <v>8</v>
      </c>
      <c r="CX8" s="20">
        <v>9</v>
      </c>
      <c r="CY8" s="20">
        <v>10</v>
      </c>
      <c r="CZ8" s="20">
        <v>11</v>
      </c>
      <c r="DA8" s="20">
        <v>12</v>
      </c>
      <c r="DB8" s="20">
        <v>13</v>
      </c>
      <c r="DC8" s="20">
        <v>14</v>
      </c>
      <c r="DD8" s="20">
        <v>15</v>
      </c>
      <c r="DE8" s="20">
        <v>16</v>
      </c>
      <c r="DF8" s="20">
        <v>17</v>
      </c>
      <c r="DG8" s="20">
        <v>18</v>
      </c>
      <c r="DH8" s="20">
        <v>19</v>
      </c>
      <c r="DI8" s="20">
        <v>20</v>
      </c>
      <c r="DJ8" s="20">
        <v>21</v>
      </c>
      <c r="DK8" s="20">
        <v>22</v>
      </c>
      <c r="DL8" s="20">
        <v>23</v>
      </c>
      <c r="DM8" s="20">
        <v>24</v>
      </c>
      <c r="DN8" s="20">
        <v>25</v>
      </c>
      <c r="DO8" s="20">
        <v>26</v>
      </c>
      <c r="DP8" s="20">
        <v>27</v>
      </c>
      <c r="DQ8" s="20">
        <v>28</v>
      </c>
      <c r="DR8" s="20">
        <v>29</v>
      </c>
      <c r="DS8" s="30">
        <v>30</v>
      </c>
      <c r="DU8" s="51" t="s">
        <v>26</v>
      </c>
      <c r="DV8" s="2">
        <v>1</v>
      </c>
      <c r="DW8" s="2">
        <v>2</v>
      </c>
      <c r="DX8" s="2">
        <v>3</v>
      </c>
      <c r="DY8" s="2">
        <v>4</v>
      </c>
      <c r="DZ8" s="2">
        <v>5</v>
      </c>
      <c r="EA8" s="2">
        <v>6</v>
      </c>
      <c r="EB8" s="20">
        <v>7</v>
      </c>
      <c r="EC8" s="20">
        <v>8</v>
      </c>
      <c r="ED8" s="20">
        <v>9</v>
      </c>
      <c r="EE8" s="20">
        <v>10</v>
      </c>
      <c r="EF8" s="20">
        <v>11</v>
      </c>
      <c r="EG8" s="20">
        <v>12</v>
      </c>
      <c r="EH8" s="20">
        <v>13</v>
      </c>
      <c r="EI8" s="20">
        <v>14</v>
      </c>
      <c r="EJ8" s="20">
        <v>15</v>
      </c>
      <c r="EK8" s="20">
        <v>16</v>
      </c>
      <c r="EL8" s="20">
        <v>17</v>
      </c>
      <c r="EM8" s="20">
        <v>18</v>
      </c>
      <c r="EN8" s="20">
        <v>19</v>
      </c>
      <c r="EO8" s="20">
        <v>20</v>
      </c>
      <c r="EP8" s="20">
        <v>21</v>
      </c>
      <c r="EQ8" s="20">
        <v>22</v>
      </c>
      <c r="ER8" s="20">
        <v>23</v>
      </c>
      <c r="ES8" s="20">
        <v>24</v>
      </c>
      <c r="ET8" s="20">
        <v>25</v>
      </c>
      <c r="EU8" s="20">
        <v>26</v>
      </c>
      <c r="EV8" s="20">
        <v>27</v>
      </c>
      <c r="EW8" s="20">
        <v>28</v>
      </c>
      <c r="EX8" s="20">
        <v>29</v>
      </c>
      <c r="EY8" s="26">
        <v>30</v>
      </c>
    </row>
    <row r="9" spans="1:156" x14ac:dyDescent="0.2">
      <c r="A9" s="90"/>
      <c r="B9" s="49">
        <f>IF(BX9=0,"n/a",RANK(BX9,BX$9:BX$36))</f>
        <v>1</v>
      </c>
      <c r="C9" s="14">
        <v>532</v>
      </c>
      <c r="D9" s="6" t="s">
        <v>44</v>
      </c>
      <c r="E9" s="94"/>
      <c r="F9" s="4">
        <v>1</v>
      </c>
      <c r="G9" s="153">
        <v>1</v>
      </c>
      <c r="H9" s="153">
        <v>1</v>
      </c>
      <c r="I9" s="153">
        <v>1</v>
      </c>
      <c r="J9" s="153">
        <v>1</v>
      </c>
      <c r="K9" s="153">
        <v>1</v>
      </c>
      <c r="L9" s="153">
        <v>1</v>
      </c>
      <c r="M9" s="147">
        <v>1</v>
      </c>
      <c r="N9" s="147" t="s">
        <v>17</v>
      </c>
      <c r="O9" s="147"/>
      <c r="P9" s="147"/>
      <c r="Q9" s="147"/>
      <c r="R9" s="147"/>
      <c r="S9" s="147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5"/>
      <c r="AJ9" s="90"/>
      <c r="AK9" s="72">
        <f>IF(ISNUMBER(F9),ROUND(((F$5-F9)/F$5*10+0.5),2),IF(F9="","",0))</f>
        <v>8</v>
      </c>
      <c r="AL9" s="73">
        <f>IF(ISNUMBER(G9),ROUND(((G$5-G9)/G$5*10+0.5),2),IF(G9="","",0))</f>
        <v>8</v>
      </c>
      <c r="AM9" s="73">
        <f>IF(ISNUMBER(H9),ROUND(((H$5-H9)/H$5*10+0.5),2),IF(H9="","",0))</f>
        <v>7.17</v>
      </c>
      <c r="AN9" s="73">
        <f>IF(ISNUMBER(I9),ROUND(((I$5-I9)/I$5*10+0.5),2),IF(I9="","",0))</f>
        <v>7.17</v>
      </c>
      <c r="AO9" s="73">
        <f>IF(ISNUMBER(J9),ROUND(((J$5-J9)/J$5*10+0.5),2),IF(J9="","",0))</f>
        <v>7.17</v>
      </c>
      <c r="AP9" s="73">
        <f>IF(ISNUMBER(K9),ROUND(((K$5-K9)/K$5*10+0.5),2),IF(K9="","",0))</f>
        <v>7.17</v>
      </c>
      <c r="AQ9" s="73">
        <f>IF(ISNUMBER(L9),ROUND(((L$5-L9)/L$5*10+0.5),2),IF(L9="","",0))</f>
        <v>5.5</v>
      </c>
      <c r="AR9" s="73">
        <f>IF(ISNUMBER(M9),ROUND(((M$5-M9)/M$5*10+0.5),2),IF(M9="","",0))</f>
        <v>5.5</v>
      </c>
      <c r="AS9" s="73">
        <f>IF(ISNUMBER(N9),ROUND(((N$5-N9)/N$5*10+0.5),2),IF(N9="","",0))</f>
        <v>0</v>
      </c>
      <c r="AT9" s="73" t="str">
        <f>IF(ISNUMBER(O9),ROUND(((O$5-O9)/O$5*10+0.5),2),IF(O9="","",0))</f>
        <v/>
      </c>
      <c r="AU9" s="73" t="str">
        <f>IF(ISNUMBER(P9),ROUND(((P$5-P9)/P$5*10+0.5),2),IF(P9="","",0))</f>
        <v/>
      </c>
      <c r="AV9" s="73" t="str">
        <f>IF(ISNUMBER(Q9),ROUND(((Q$5-Q9)/Q$5*10+0.5),2),IF(Q9="","",0))</f>
        <v/>
      </c>
      <c r="AW9" s="73" t="str">
        <f>IF(ISNUMBER(R9),ROUND(((R$5-R9)/R$5*10+0.5),2),IF(R9="","",0))</f>
        <v/>
      </c>
      <c r="AX9" s="73" t="str">
        <f>IF(ISNUMBER(S9),ROUND(((S$5-S9)/S$5*10+0.5),2),IF(S9="","",0))</f>
        <v/>
      </c>
      <c r="AY9" s="73" t="str">
        <f>IF(ISNUMBER(T9),ROUND(((T$5-T9)/T$5*10+0.5),2),IF(T9="","",0))</f>
        <v/>
      </c>
      <c r="AZ9" s="73" t="str">
        <f>IF(ISNUMBER(U9),ROUND(((U$5-U9)/U$5*10+0.5),2),IF(U9="","",0))</f>
        <v/>
      </c>
      <c r="BA9" s="73" t="str">
        <f>IF(ISNUMBER(V9),ROUND(((V$5-V9)/V$5*10+0.5),2),IF(V9="","",0))</f>
        <v/>
      </c>
      <c r="BB9" s="73" t="str">
        <f>IF(ISNUMBER(W9),ROUND(((W$5-W9)/W$5*10+0.5),2),IF(W9="","",0))</f>
        <v/>
      </c>
      <c r="BC9" s="73" t="str">
        <f>IF(ISNUMBER(X9),ROUND(((X$5-X9)/X$5*10+0.5),2),IF(X9="","",0))</f>
        <v/>
      </c>
      <c r="BD9" s="73" t="str">
        <f>IF(ISNUMBER(Y9),ROUND(((Y$5-Y9)/Y$5*10+0.5),2),IF(Y9="","",0))</f>
        <v/>
      </c>
      <c r="BE9" s="73" t="str">
        <f>IF(ISNUMBER(Z9),ROUND(((Z$5-Z9)/Z$5*10+0.5),2),IF(Z9="","",0))</f>
        <v/>
      </c>
      <c r="BF9" s="73" t="str">
        <f>IF(ISNUMBER(AA9),ROUND(((AA$5-AA9)/AA$5*10+0.5),2),IF(AA9="","",0))</f>
        <v/>
      </c>
      <c r="BG9" s="73" t="str">
        <f>IF(ISNUMBER(AB9),ROUND(((AB$5-AB9)/AB$5*10+0.5),2),IF(AB9="","",0))</f>
        <v/>
      </c>
      <c r="BH9" s="73" t="str">
        <f>IF(ISNUMBER(AC9),ROUND(((AC$5-AC9)/AC$5*10+0.5),1),IF(AC9="","",0))</f>
        <v/>
      </c>
      <c r="BI9" s="73" t="str">
        <f>IF(ISNUMBER(AD9),ROUND(((AD$5-AD9)/AD$5*10+0.5),1),IF(AD9="","",0))</f>
        <v/>
      </c>
      <c r="BJ9" s="73" t="str">
        <f>IF(ISNUMBER(AE9),ROUND(((AE$5-AE9)/AE$5*10+0.5),1),IF(AE9="","",0))</f>
        <v/>
      </c>
      <c r="BK9" s="73" t="str">
        <f>IF(ISNUMBER(AF9),ROUND(((AF$5-AF9)/AF$5*10+0.5),1),IF(AF9="","",0))</f>
        <v/>
      </c>
      <c r="BL9" s="73" t="str">
        <f>IF(ISNUMBER(AG9),ROUND(((AG$5-AG9)/AG$5*10+0.5),1),IF(AG9="","",0))</f>
        <v/>
      </c>
      <c r="BM9" s="73" t="str">
        <f>IF(ISNUMBER(AH9),ROUND(((AH$5-AH9)/AH$5*10+0.5),1),IF(AH9="","",0))</f>
        <v/>
      </c>
      <c r="BN9" s="73" t="str">
        <f>IF(ISNUMBER(AI9),ROUND(((AI$5-AI9)/AI$5*10+0.5),1),IF(AI9="","",0))</f>
        <v/>
      </c>
      <c r="BO9" s="80">
        <f>SUM(AK9:BN9)</f>
        <v>55.680000000000007</v>
      </c>
      <c r="BP9" s="24">
        <f>COUNT(AK9:BN9)</f>
        <v>9</v>
      </c>
      <c r="BQ9" s="28" t="s">
        <v>17</v>
      </c>
      <c r="BR9" s="82">
        <f>IF(($B$5&gt;=BR$8)*AND($BP9&gt;=BR$8),SMALL($AK9:$BN9,BR$8),"")</f>
        <v>0</v>
      </c>
      <c r="BS9" s="82">
        <f>IF(($B$5&gt;=BS$8)*AND($BP9&gt;=BS$8),SMALL($AK9:$BN9,BS$8),"")</f>
        <v>5.5</v>
      </c>
      <c r="BT9" s="82">
        <f>IF(($B$5&gt;=BT$8)*AND($BP9&gt;=BT$8),SMALL($AK9:$BN9,BT$8),"")</f>
        <v>5.5</v>
      </c>
      <c r="BU9" s="82" t="str">
        <f>IF(($B$5&gt;=BU$8)*AND($BP9&gt;=BU$8),SMALL($AK9:$BN9,BU$8),"")</f>
        <v/>
      </c>
      <c r="BV9" s="82" t="str">
        <f>IF(($B$5&gt;=BV$8)*AND($BP9&gt;=BV$8),SMALL($AK9:$BN9,BV$8),"")</f>
        <v/>
      </c>
      <c r="BW9" s="82" t="str">
        <f>IF(($B$5&gt;=BW$8)*AND($BP9&gt;=BW$8),SMALL($AK9:$BN9,BW$8),"")</f>
        <v/>
      </c>
      <c r="BX9" s="83">
        <f>BO9-SUM(BR9:BW9)</f>
        <v>44.680000000000007</v>
      </c>
      <c r="BY9" s="90"/>
      <c r="BZ9" s="32">
        <f>COUNTIF($F9:$AI9,1)</f>
        <v>8</v>
      </c>
      <c r="CA9" s="33">
        <f>COUNTIF($F9:$AI9,2)</f>
        <v>0</v>
      </c>
      <c r="CB9" s="33">
        <f>COUNTIF($F9:$AI9,3)</f>
        <v>0</v>
      </c>
      <c r="CC9" s="33">
        <f>COUNTIF($F9:$AI9,4)</f>
        <v>0</v>
      </c>
      <c r="CD9" s="33">
        <f>COUNTIF($F9:$AI9,5)</f>
        <v>0</v>
      </c>
      <c r="CE9" s="33">
        <f>COUNTIF($F9:$AI9,6)</f>
        <v>0</v>
      </c>
      <c r="CF9" s="33">
        <f>COUNTIF($F9:$AI9,7)</f>
        <v>0</v>
      </c>
      <c r="CG9" s="33">
        <f>COUNTIF($F9:$AI9,8)</f>
        <v>0</v>
      </c>
      <c r="CH9" s="33">
        <f>COUNTIF($F9:$AI9,9)</f>
        <v>0</v>
      </c>
      <c r="CI9" s="34">
        <f>COUNTIF($F9:$AI9,10)</f>
        <v>0</v>
      </c>
      <c r="CJ9" s="90"/>
      <c r="CK9" s="55">
        <f>BZ9*$BZ$5+CA9*$CA$5+CB9*$CB$5+CC9*$CC$5+CD9*$CD$5+CE9*$CE$5+CF9*$CF$5+CG9*$CG$5</f>
        <v>80</v>
      </c>
      <c r="CL9" s="90"/>
      <c r="CM9" s="46"/>
      <c r="CO9" s="53" t="str">
        <f>D9</f>
        <v>Zellner, Michael</v>
      </c>
      <c r="CP9" s="72">
        <v>9.07</v>
      </c>
      <c r="CQ9" s="86">
        <v>18.14</v>
      </c>
      <c r="CR9" s="86">
        <v>24.35</v>
      </c>
      <c r="CS9" s="86">
        <v>31.99</v>
      </c>
      <c r="CT9" s="86">
        <v>39.630000000000003</v>
      </c>
      <c r="CU9" s="86">
        <v>45.84</v>
      </c>
      <c r="CV9" s="86">
        <v>46.8</v>
      </c>
      <c r="CW9" s="86">
        <v>46.8</v>
      </c>
      <c r="CX9" s="86">
        <v>49.42</v>
      </c>
      <c r="CY9" s="86">
        <v>51.08</v>
      </c>
      <c r="CZ9" s="86">
        <v>52.269999999999996</v>
      </c>
      <c r="DA9" s="86">
        <v>53.459999999999994</v>
      </c>
      <c r="DB9" s="86">
        <v>62.29</v>
      </c>
      <c r="DC9" s="86">
        <v>69.930000000000007</v>
      </c>
      <c r="DD9" s="86">
        <v>77.569999999999993</v>
      </c>
      <c r="DE9" s="86">
        <v>84.74</v>
      </c>
      <c r="DF9" s="86">
        <v>91.24</v>
      </c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7"/>
      <c r="DU9" s="53" t="str">
        <f>D9</f>
        <v>Zellner, Michael</v>
      </c>
      <c r="DV9" s="4">
        <v>1</v>
      </c>
      <c r="DW9" s="43">
        <v>1</v>
      </c>
      <c r="DX9" s="43">
        <v>1</v>
      </c>
      <c r="DY9" s="43">
        <v>1</v>
      </c>
      <c r="DZ9" s="43">
        <v>1</v>
      </c>
      <c r="EA9" s="43">
        <v>1</v>
      </c>
      <c r="EB9" s="43">
        <v>1</v>
      </c>
      <c r="EC9" s="43">
        <v>1</v>
      </c>
      <c r="ED9" s="43">
        <v>1</v>
      </c>
      <c r="EE9" s="43">
        <v>1</v>
      </c>
      <c r="EF9" s="43">
        <v>1</v>
      </c>
      <c r="EG9" s="43">
        <v>1</v>
      </c>
      <c r="EH9" s="43">
        <v>1</v>
      </c>
      <c r="EI9" s="43">
        <v>1</v>
      </c>
      <c r="EJ9" s="43">
        <v>1</v>
      </c>
      <c r="EK9" s="43">
        <v>1</v>
      </c>
      <c r="EL9" s="43">
        <v>1</v>
      </c>
      <c r="EM9" s="43"/>
      <c r="EN9" s="43"/>
      <c r="EP9" s="43"/>
      <c r="EQ9" s="43"/>
      <c r="ER9" s="43"/>
      <c r="ES9" s="43"/>
      <c r="ET9" s="43"/>
      <c r="EU9" s="43"/>
      <c r="EV9" s="43"/>
      <c r="EW9" s="43"/>
      <c r="EX9" s="43"/>
      <c r="EY9" s="44"/>
    </row>
    <row r="10" spans="1:156" x14ac:dyDescent="0.2">
      <c r="A10" s="90"/>
      <c r="B10" s="49">
        <f>IF(BX10=0,"n/a",RANK(BX10,BX$9:BX$36))</f>
        <v>2</v>
      </c>
      <c r="C10" s="14">
        <v>542</v>
      </c>
      <c r="D10" s="6" t="s">
        <v>63</v>
      </c>
      <c r="E10" s="94"/>
      <c r="F10" s="4">
        <v>3</v>
      </c>
      <c r="G10" s="153">
        <v>3</v>
      </c>
      <c r="H10" s="153" t="s">
        <v>17</v>
      </c>
      <c r="I10" s="153">
        <v>2</v>
      </c>
      <c r="J10" s="153">
        <v>2</v>
      </c>
      <c r="K10" s="153">
        <v>2</v>
      </c>
      <c r="L10" s="153" t="s">
        <v>17</v>
      </c>
      <c r="M10" s="147" t="s">
        <v>17</v>
      </c>
      <c r="N10" s="147" t="s">
        <v>17</v>
      </c>
      <c r="O10" s="147"/>
      <c r="P10" s="147"/>
      <c r="Q10" s="147"/>
      <c r="R10" s="147"/>
      <c r="S10" s="147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5"/>
      <c r="AJ10" s="90"/>
      <c r="AK10" s="74">
        <f>IF(ISNUMBER(F10),ROUND(((F$5-F10)/F$5*10+0.5),2),IF(F10="","",0))</f>
        <v>3</v>
      </c>
      <c r="AL10" s="71">
        <f>IF(ISNUMBER(G10),ROUND(((G$5-G10)/G$5*10+0.5),2),IF(G10="","",0))</f>
        <v>3</v>
      </c>
      <c r="AM10" s="71">
        <f>IF(ISNUMBER(H10),ROUND(((H$5-H10)/H$5*10+0.5),2),IF(H10="","",0))</f>
        <v>0</v>
      </c>
      <c r="AN10" s="71">
        <f>IF(ISNUMBER(I10),ROUND(((I$5-I10)/I$5*10+0.5),2),IF(I10="","",0))</f>
        <v>3.83</v>
      </c>
      <c r="AO10" s="71">
        <f>IF(ISNUMBER(J10),ROUND(((J$5-J10)/J$5*10+0.5),2),IF(J10="","",0))</f>
        <v>3.83</v>
      </c>
      <c r="AP10" s="71">
        <f>IF(ISNUMBER(K10),ROUND(((K$5-K10)/K$5*10+0.5),2),IF(K10="","",0))</f>
        <v>3.83</v>
      </c>
      <c r="AQ10" s="71">
        <f>IF(ISNUMBER(L10),ROUND(((L$5-L10)/L$5*10+0.5),2),IF(L10="","",0))</f>
        <v>0</v>
      </c>
      <c r="AR10" s="71">
        <f>IF(ISNUMBER(M10),ROUND(((M$5-M10)/M$5*10+0.5),2),IF(M10="","",0))</f>
        <v>0</v>
      </c>
      <c r="AS10" s="71">
        <f>IF(ISNUMBER(N10),ROUND(((N$5-N10)/N$5*10+0.5),2),IF(N10="","",0))</f>
        <v>0</v>
      </c>
      <c r="AT10" s="71" t="str">
        <f>IF(ISNUMBER(O10),ROUND(((O$5-O10)/O$5*10+0.5),2),IF(O10="","",0))</f>
        <v/>
      </c>
      <c r="AU10" s="71" t="str">
        <f>IF(ISNUMBER(P10),ROUND(((P$5-P10)/P$5*10+0.5),2),IF(P10="","",0))</f>
        <v/>
      </c>
      <c r="AV10" s="71" t="str">
        <f>IF(ISNUMBER(Q10),ROUND(((Q$5-Q10)/Q$5*10+0.5),2),IF(Q10="","",0))</f>
        <v/>
      </c>
      <c r="AW10" s="71" t="str">
        <f>IF(ISNUMBER(R10),ROUND(((R$5-R10)/R$5*10+0.5),2),IF(R10="","",0))</f>
        <v/>
      </c>
      <c r="AX10" s="71" t="str">
        <f>IF(ISNUMBER(S10),ROUND(((S$5-S10)/S$5*10+0.5),2),IF(S10="","",0))</f>
        <v/>
      </c>
      <c r="AY10" s="71" t="str">
        <f>IF(ISNUMBER(T10),ROUND(((T$5-T10)/T$5*10+0.5),2),IF(T10="","",0))</f>
        <v/>
      </c>
      <c r="AZ10" s="71" t="str">
        <f>IF(ISNUMBER(U10),ROUND(((U$5-U10)/U$5*10+0.5),2),IF(U10="","",0))</f>
        <v/>
      </c>
      <c r="BA10" s="71" t="str">
        <f>IF(ISNUMBER(V10),ROUND(((V$5-V10)/V$5*10+0.5),2),IF(V10="","",0))</f>
        <v/>
      </c>
      <c r="BB10" s="71" t="str">
        <f>IF(ISNUMBER(W10),ROUND(((W$5-W10)/W$5*10+0.5),2),IF(W10="","",0))</f>
        <v/>
      </c>
      <c r="BC10" s="71" t="str">
        <f>IF(ISNUMBER(X10),ROUND(((X$5-X10)/X$5*10+0.5),2),IF(X10="","",0))</f>
        <v/>
      </c>
      <c r="BD10" s="71" t="str">
        <f>IF(ISNUMBER(Y10),ROUND(((Y$5-Y10)/Y$5*10+0.5),2),IF(Y10="","",0))</f>
        <v/>
      </c>
      <c r="BE10" s="71" t="str">
        <f>IF(ISNUMBER(Z10),ROUND(((Z$5-Z10)/Z$5*10+0.5),2),IF(Z10="","",0))</f>
        <v/>
      </c>
      <c r="BF10" s="71" t="str">
        <f>IF(ISNUMBER(AA10),ROUND(((AA$5-AA10)/AA$5*10+0.5),2),IF(AA10="","",0))</f>
        <v/>
      </c>
      <c r="BG10" s="71" t="str">
        <f>IF(ISNUMBER(AB10),ROUND(((AB$5-AB10)/AB$5*10+0.5),2),IF(AB10="","",0))</f>
        <v/>
      </c>
      <c r="BH10" s="71" t="str">
        <f>IF(ISNUMBER(AC10),ROUND(((AC$5-AC10)/AC$5*10+0.5),1),IF(AC10="","",0))</f>
        <v/>
      </c>
      <c r="BI10" s="71" t="str">
        <f>IF(ISNUMBER(AD10),ROUND(((AD$5-AD10)/AD$5*10+0.5),1),IF(AD10="","",0))</f>
        <v/>
      </c>
      <c r="BJ10" s="71" t="str">
        <f>IF(ISNUMBER(AE10),ROUND(((AE$5-AE10)/AE$5*10+0.5),1),IF(AE10="","",0))</f>
        <v/>
      </c>
      <c r="BK10" s="71" t="str">
        <f>IF(ISNUMBER(AF10),ROUND(((AF$5-AF10)/AF$5*10+0.5),1),IF(AF10="","",0))</f>
        <v/>
      </c>
      <c r="BL10" s="71" t="str">
        <f>IF(ISNUMBER(AG10),ROUND(((AG$5-AG10)/AG$5*10+0.5),1),IF(AG10="","",0))</f>
        <v/>
      </c>
      <c r="BM10" s="71" t="str">
        <f>IF(ISNUMBER(AH10),ROUND(((AH$5-AH10)/AH$5*10+0.5),1),IF(AH10="","",0))</f>
        <v/>
      </c>
      <c r="BN10" s="71" t="str">
        <f>IF(ISNUMBER(AI10),ROUND(((AI$5-AI10)/AI$5*10+0.5),1),IF(AI10="","",0))</f>
        <v/>
      </c>
      <c r="BO10" s="80">
        <f>SUM(AK10:BN10)</f>
        <v>17.490000000000002</v>
      </c>
      <c r="BP10" s="24">
        <f>COUNT(AK10:BN10)</f>
        <v>9</v>
      </c>
      <c r="BQ10" s="28" t="s">
        <v>17</v>
      </c>
      <c r="BR10" s="82">
        <f>IF(($B$5&gt;=BR$8)*AND($BP10&gt;=BR$8),SMALL($AK10:$BN10,BR$8),"")</f>
        <v>0</v>
      </c>
      <c r="BS10" s="82">
        <f>IF(($B$5&gt;=BS$8)*AND($BP10&gt;=BS$8),SMALL($AK10:$BN10,BS$8),"")</f>
        <v>0</v>
      </c>
      <c r="BT10" s="82">
        <f>IF(($B$5&gt;=BT$8)*AND($BP10&gt;=BT$8),SMALL($AK10:$BN10,BT$8),"")</f>
        <v>0</v>
      </c>
      <c r="BU10" s="82" t="str">
        <f>IF(($B$5&gt;=BU$8)*AND($BP10&gt;=BU$8),SMALL($AK10:$BN10,BU$8),"")</f>
        <v/>
      </c>
      <c r="BV10" s="82" t="str">
        <f>IF(($B$5&gt;=BV$8)*AND($BP10&gt;=BV$8),SMALL($AK10:$BN10,BV$8),"")</f>
        <v/>
      </c>
      <c r="BW10" s="82" t="str">
        <f>IF(($B$5&gt;=BW$8)*AND($BP10&gt;=BW$8),SMALL($AK10:$BN10,BW$8),"")</f>
        <v/>
      </c>
      <c r="BX10" s="83">
        <f>BO10-SUM(BR10:BW10)</f>
        <v>17.490000000000002</v>
      </c>
      <c r="BY10" s="90"/>
      <c r="BZ10" s="15">
        <f>COUNTIF($F10:$AI10,1)</f>
        <v>0</v>
      </c>
      <c r="CA10" s="21">
        <f>COUNTIF($F10:$AI10,2)</f>
        <v>3</v>
      </c>
      <c r="CB10" s="21">
        <f>COUNTIF($F10:$AI10,3)</f>
        <v>2</v>
      </c>
      <c r="CC10" s="21">
        <f>COUNTIF($F10:$AI10,4)</f>
        <v>0</v>
      </c>
      <c r="CD10" s="21">
        <f>COUNTIF($F10:$AI10,5)</f>
        <v>0</v>
      </c>
      <c r="CE10" s="21">
        <f>COUNTIF($F10:$AI10,6)</f>
        <v>0</v>
      </c>
      <c r="CF10" s="21">
        <f>COUNTIF($F10:$AI10,7)</f>
        <v>0</v>
      </c>
      <c r="CG10" s="21">
        <f>COUNTIF($F10:$AI10,8)</f>
        <v>0</v>
      </c>
      <c r="CH10" s="21">
        <f>COUNTIF($F10:$AI10,9)</f>
        <v>0</v>
      </c>
      <c r="CI10" s="35">
        <f>COUNTIF($F10:$AI10,10)</f>
        <v>0</v>
      </c>
      <c r="CJ10" s="90"/>
      <c r="CK10" s="55">
        <f>BZ10*$BZ$5+CA10*$CA$5+CB10*$CB$5+CC10*$CC$5+CD10*$CD$5+CE10*$CE$5+CF10*$CF$5+CG10*$CG$5</f>
        <v>36</v>
      </c>
      <c r="CL10" s="90"/>
      <c r="CM10" s="46"/>
      <c r="CO10" s="53" t="str">
        <f>D10</f>
        <v>Lasse, Christian</v>
      </c>
      <c r="CP10" s="74">
        <v>7.64</v>
      </c>
      <c r="CQ10" s="86">
        <v>15.28</v>
      </c>
      <c r="CR10" s="86">
        <v>20.07</v>
      </c>
      <c r="CS10" s="86">
        <v>26.28</v>
      </c>
      <c r="CT10" s="86">
        <v>35.35</v>
      </c>
      <c r="CU10" s="86">
        <v>40.14</v>
      </c>
      <c r="CV10" s="86">
        <v>40.85</v>
      </c>
      <c r="CW10" s="86">
        <v>44.89</v>
      </c>
      <c r="CX10" s="86">
        <v>44.89</v>
      </c>
      <c r="CY10" s="86">
        <v>44.89</v>
      </c>
      <c r="CZ10" s="86">
        <v>44.89</v>
      </c>
      <c r="DA10" s="86">
        <v>44.89</v>
      </c>
      <c r="DB10" s="86">
        <v>52.06</v>
      </c>
      <c r="DC10" s="86">
        <v>57.56</v>
      </c>
      <c r="DD10" s="86">
        <v>64.73</v>
      </c>
      <c r="DE10" s="86">
        <v>70.23</v>
      </c>
      <c r="DF10" s="86">
        <v>75.73</v>
      </c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7"/>
      <c r="DU10" s="53" t="str">
        <f>D10</f>
        <v>Lasse, Christian</v>
      </c>
      <c r="DV10" s="4">
        <v>2</v>
      </c>
      <c r="DW10" s="14">
        <v>2</v>
      </c>
      <c r="DX10" s="14">
        <v>2</v>
      </c>
      <c r="DY10" s="14">
        <v>2</v>
      </c>
      <c r="DZ10" s="14">
        <v>2</v>
      </c>
      <c r="EA10" s="14">
        <v>2</v>
      </c>
      <c r="EB10" s="14">
        <v>3</v>
      </c>
      <c r="EC10" s="14">
        <v>2</v>
      </c>
      <c r="ED10" s="14">
        <v>2</v>
      </c>
      <c r="EE10" s="14">
        <v>3</v>
      </c>
      <c r="EF10" s="14">
        <v>4</v>
      </c>
      <c r="EG10" s="14">
        <v>4</v>
      </c>
      <c r="EH10" s="14">
        <v>3</v>
      </c>
      <c r="EI10" s="14">
        <v>3</v>
      </c>
      <c r="EJ10" s="14">
        <v>3</v>
      </c>
      <c r="EK10" s="14">
        <v>4</v>
      </c>
      <c r="EL10" s="14">
        <v>3</v>
      </c>
      <c r="EM10" s="14"/>
      <c r="EN10" s="14"/>
      <c r="EP10" s="14"/>
      <c r="EQ10" s="14"/>
      <c r="ER10" s="14"/>
      <c r="ES10" s="14"/>
      <c r="ET10" s="14"/>
      <c r="EU10" s="14"/>
      <c r="EV10" s="14"/>
      <c r="EW10" s="14"/>
      <c r="EX10" s="14"/>
      <c r="EY10" s="5"/>
    </row>
    <row r="11" spans="1:156" x14ac:dyDescent="0.2">
      <c r="A11" s="90"/>
      <c r="B11" s="49">
        <f>IF(BX11=0,"n/a",RANK(BX11,BX$9:BX$36))</f>
        <v>3</v>
      </c>
      <c r="C11" s="14">
        <v>539</v>
      </c>
      <c r="D11" s="6" t="s">
        <v>46</v>
      </c>
      <c r="E11" s="94"/>
      <c r="F11" s="4">
        <v>2</v>
      </c>
      <c r="G11" s="153">
        <v>4</v>
      </c>
      <c r="H11" s="153">
        <v>2</v>
      </c>
      <c r="I11" s="153" t="s">
        <v>17</v>
      </c>
      <c r="J11" s="153" t="s">
        <v>17</v>
      </c>
      <c r="K11" s="153" t="s">
        <v>17</v>
      </c>
      <c r="L11" s="153">
        <v>2</v>
      </c>
      <c r="M11" s="147">
        <v>2</v>
      </c>
      <c r="N11" s="147">
        <v>1</v>
      </c>
      <c r="O11" s="147"/>
      <c r="P11" s="147"/>
      <c r="Q11" s="147"/>
      <c r="R11" s="147"/>
      <c r="S11" s="147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5"/>
      <c r="AJ11" s="90"/>
      <c r="AK11" s="74">
        <f>IF(ISNUMBER(F11),ROUND(((F$5-F11)/F$5*10+0.5),2),IF(F11="","",0))</f>
        <v>5.5</v>
      </c>
      <c r="AL11" s="71">
        <f>IF(ISNUMBER(G11),ROUND(((G$5-G11)/G$5*10+0.5),2),IF(G11="","",0))</f>
        <v>0.5</v>
      </c>
      <c r="AM11" s="71">
        <f>IF(ISNUMBER(H11),ROUND(((H$5-H11)/H$5*10+0.5),2),IF(H11="","",0))</f>
        <v>3.83</v>
      </c>
      <c r="AN11" s="71">
        <f>IF(ISNUMBER(I11),ROUND(((I$5-I11)/I$5*10+0.5),2),IF(I11="","",0))</f>
        <v>0</v>
      </c>
      <c r="AO11" s="71">
        <f>IF(ISNUMBER(J11),ROUND(((J$5-J11)/J$5*10+0.5),2),IF(J11="","",0))</f>
        <v>0</v>
      </c>
      <c r="AP11" s="71">
        <f>IF(ISNUMBER(K11),ROUND(((K$5-K11)/K$5*10+0.5),2),IF(K11="","",0))</f>
        <v>0</v>
      </c>
      <c r="AQ11" s="71">
        <f>IF(ISNUMBER(L11),ROUND(((L$5-L11)/L$5*10+0.5),2),IF(L11="","",0))</f>
        <v>0.5</v>
      </c>
      <c r="AR11" s="71">
        <f>IF(ISNUMBER(M11),ROUND(((M$5-M11)/M$5*10+0.5),2),IF(M11="","",0))</f>
        <v>0.5</v>
      </c>
      <c r="AS11" s="71">
        <f>IF(ISNUMBER(N11),ROUND(((N$5-N11)/N$5*10+0.5),2),IF(N11="","",0))</f>
        <v>0.5</v>
      </c>
      <c r="AT11" s="71" t="str">
        <f>IF(ISNUMBER(O11),ROUND(((O$5-O11)/O$5*10+0.5),2),IF(O11="","",0))</f>
        <v/>
      </c>
      <c r="AU11" s="71" t="str">
        <f>IF(ISNUMBER(P11),ROUND(((P$5-P11)/P$5*10+0.5),2),IF(P11="","",0))</f>
        <v/>
      </c>
      <c r="AV11" s="71" t="str">
        <f>IF(ISNUMBER(Q11),ROUND(((Q$5-Q11)/Q$5*10+0.5),2),IF(Q11="","",0))</f>
        <v/>
      </c>
      <c r="AW11" s="71" t="str">
        <f>IF(ISNUMBER(R11),ROUND(((R$5-R11)/R$5*10+0.5),2),IF(R11="","",0))</f>
        <v/>
      </c>
      <c r="AX11" s="71" t="str">
        <f>IF(ISNUMBER(S11),ROUND(((S$5-S11)/S$5*10+0.5),2),IF(S11="","",0))</f>
        <v/>
      </c>
      <c r="AY11" s="71" t="str">
        <f>IF(ISNUMBER(T11),ROUND(((T$5-T11)/T$5*10+0.5),2),IF(T11="","",0))</f>
        <v/>
      </c>
      <c r="AZ11" s="71" t="str">
        <f>IF(ISNUMBER(U11),ROUND(((U$5-U11)/U$5*10+0.5),2),IF(U11="","",0))</f>
        <v/>
      </c>
      <c r="BA11" s="71" t="str">
        <f>IF(ISNUMBER(V11),ROUND(((V$5-V11)/V$5*10+0.5),2),IF(V11="","",0))</f>
        <v/>
      </c>
      <c r="BB11" s="71" t="str">
        <f>IF(ISNUMBER(W11),ROUND(((W$5-W11)/W$5*10+0.5),2),IF(W11="","",0))</f>
        <v/>
      </c>
      <c r="BC11" s="71" t="str">
        <f>IF(ISNUMBER(X11),ROUND(((X$5-X11)/X$5*10+0.5),2),IF(X11="","",0))</f>
        <v/>
      </c>
      <c r="BD11" s="71" t="str">
        <f>IF(ISNUMBER(Y11),ROUND(((Y$5-Y11)/Y$5*10+0.5),2),IF(Y11="","",0))</f>
        <v/>
      </c>
      <c r="BE11" s="71" t="str">
        <f>IF(ISNUMBER(Z11),ROUND(((Z$5-Z11)/Z$5*10+0.5),2),IF(Z11="","",0))</f>
        <v/>
      </c>
      <c r="BF11" s="71" t="str">
        <f>IF(ISNUMBER(AA11),ROUND(((AA$5-AA11)/AA$5*10+0.5),2),IF(AA11="","",0))</f>
        <v/>
      </c>
      <c r="BG11" s="71" t="str">
        <f>IF(ISNUMBER(AB11),ROUND(((AB$5-AB11)/AB$5*10+0.5),2),IF(AB11="","",0))</f>
        <v/>
      </c>
      <c r="BH11" s="71" t="str">
        <f>IF(ISNUMBER(AC11),ROUND(((AC$5-AC11)/AC$5*10+0.5),1),IF(AC11="","",0))</f>
        <v/>
      </c>
      <c r="BI11" s="71" t="str">
        <f>IF(ISNUMBER(AD11),ROUND(((AD$5-AD11)/AD$5*10+0.5),1),IF(AD11="","",0))</f>
        <v/>
      </c>
      <c r="BJ11" s="71" t="str">
        <f>IF(ISNUMBER(AE11),ROUND(((AE$5-AE11)/AE$5*10+0.5),1),IF(AE11="","",0))</f>
        <v/>
      </c>
      <c r="BK11" s="71" t="str">
        <f>IF(ISNUMBER(AF11),ROUND(((AF$5-AF11)/AF$5*10+0.5),1),IF(AF11="","",0))</f>
        <v/>
      </c>
      <c r="BL11" s="71" t="str">
        <f>IF(ISNUMBER(AG11),ROUND(((AG$5-AG11)/AG$5*10+0.5),1),IF(AG11="","",0))</f>
        <v/>
      </c>
      <c r="BM11" s="71" t="str">
        <f>IF(ISNUMBER(AH11),ROUND(((AH$5-AH11)/AH$5*10+0.5),1),IF(AH11="","",0))</f>
        <v/>
      </c>
      <c r="BN11" s="71" t="str">
        <f>IF(ISNUMBER(AI11),ROUND(((AI$5-AI11)/AI$5*10+0.5),1),IF(AI11="","",0))</f>
        <v/>
      </c>
      <c r="BO11" s="80">
        <f>SUM(AK11:BN11)</f>
        <v>11.33</v>
      </c>
      <c r="BP11" s="24">
        <f>COUNT(AK11:BN11)</f>
        <v>9</v>
      </c>
      <c r="BQ11" s="28" t="s">
        <v>17</v>
      </c>
      <c r="BR11" s="82">
        <f>IF(($B$5&gt;=BR$8)*AND($BP11&gt;=BR$8),SMALL($AK11:$BN11,BR$8),"")</f>
        <v>0</v>
      </c>
      <c r="BS11" s="82">
        <f>IF(($B$5&gt;=BS$8)*AND($BP11&gt;=BS$8),SMALL($AK11:$BN11,BS$8),"")</f>
        <v>0</v>
      </c>
      <c r="BT11" s="82">
        <f>IF(($B$5&gt;=BT$8)*AND($BP11&gt;=BT$8),SMALL($AK11:$BN11,BT$8),"")</f>
        <v>0</v>
      </c>
      <c r="BU11" s="82" t="str">
        <f>IF(($B$5&gt;=BU$8)*AND($BP11&gt;=BU$8),SMALL($AK11:$BN11,BU$8),"")</f>
        <v/>
      </c>
      <c r="BV11" s="82" t="str">
        <f>IF(($B$5&gt;=BV$8)*AND($BP11&gt;=BV$8),SMALL($AK11:$BN11,BV$8),"")</f>
        <v/>
      </c>
      <c r="BW11" s="82" t="str">
        <f>IF(($B$5&gt;=BW$8)*AND($BP11&gt;=BW$8),SMALL($AK11:$BN11,BW$8),"")</f>
        <v/>
      </c>
      <c r="BX11" s="83">
        <f>BO11-SUM(BR11:BW11)</f>
        <v>11.33</v>
      </c>
      <c r="BY11" s="90"/>
      <c r="BZ11" s="15">
        <f>COUNTIF($F11:$AI11,1)</f>
        <v>1</v>
      </c>
      <c r="CA11" s="21">
        <f>COUNTIF($F11:$AI11,2)</f>
        <v>4</v>
      </c>
      <c r="CB11" s="21">
        <f>COUNTIF($F11:$AI11,3)</f>
        <v>0</v>
      </c>
      <c r="CC11" s="21">
        <f>COUNTIF($F11:$AI11,4)</f>
        <v>1</v>
      </c>
      <c r="CD11" s="21">
        <f>COUNTIF($F11:$AI11,5)</f>
        <v>0</v>
      </c>
      <c r="CE11" s="21">
        <f>COUNTIF($F11:$AI11,6)</f>
        <v>0</v>
      </c>
      <c r="CF11" s="21">
        <f>COUNTIF($F11:$AI11,7)</f>
        <v>0</v>
      </c>
      <c r="CG11" s="21">
        <f>COUNTIF($F11:$AI11,8)</f>
        <v>0</v>
      </c>
      <c r="CH11" s="21">
        <f>COUNTIF($F11:$AI11,9)</f>
        <v>0</v>
      </c>
      <c r="CI11" s="35">
        <f>COUNTIF($F11:$AI11,10)</f>
        <v>0</v>
      </c>
      <c r="CJ11" s="90"/>
      <c r="CK11" s="55">
        <f>BZ11*$BZ$5+CA11*$CA$5+CB11*$CB$5+CC11*$CC$5+CD11*$CD$5+CE11*$CE$5+CF11*$CF$5+CG11*$CG$5</f>
        <v>47</v>
      </c>
      <c r="CL11" s="90"/>
      <c r="CM11" s="46"/>
      <c r="CO11" s="53" t="str">
        <f>D11</f>
        <v>Kraus, Gabriele</v>
      </c>
      <c r="CP11" s="74">
        <v>3.36</v>
      </c>
      <c r="CQ11" s="86">
        <v>9.57</v>
      </c>
      <c r="CR11" s="86">
        <v>17.21</v>
      </c>
      <c r="CS11" s="86">
        <v>22</v>
      </c>
      <c r="CT11" s="86">
        <v>28.21</v>
      </c>
      <c r="CU11" s="86">
        <v>35.85</v>
      </c>
      <c r="CV11" s="86">
        <v>41.32</v>
      </c>
      <c r="CW11" s="86">
        <v>43.7</v>
      </c>
      <c r="CX11" s="86">
        <v>44.66</v>
      </c>
      <c r="CY11" s="86">
        <v>45.62</v>
      </c>
      <c r="CZ11" s="86">
        <v>45.61999999999999</v>
      </c>
      <c r="DA11" s="86">
        <v>45.62</v>
      </c>
      <c r="DB11" s="86">
        <v>52.79</v>
      </c>
      <c r="DC11" s="86">
        <v>61.62</v>
      </c>
      <c r="DD11" s="86">
        <v>70.45</v>
      </c>
      <c r="DE11" s="86">
        <v>77.62</v>
      </c>
      <c r="DF11" s="86">
        <v>86.12</v>
      </c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7"/>
      <c r="DU11" s="53" t="str">
        <f>D11</f>
        <v>Kraus, Gabriele</v>
      </c>
      <c r="DV11" s="4">
        <v>5</v>
      </c>
      <c r="DW11" s="14">
        <v>4</v>
      </c>
      <c r="DX11" s="14">
        <v>3</v>
      </c>
      <c r="DY11" s="14">
        <v>4</v>
      </c>
      <c r="DZ11" s="14">
        <v>4</v>
      </c>
      <c r="EA11" s="14">
        <v>4</v>
      </c>
      <c r="EB11" s="14">
        <v>2</v>
      </c>
      <c r="EC11" s="14">
        <v>3</v>
      </c>
      <c r="ED11" s="14">
        <v>3</v>
      </c>
      <c r="EE11" s="14">
        <v>2</v>
      </c>
      <c r="EF11" s="14">
        <v>2</v>
      </c>
      <c r="EG11" s="14">
        <v>2</v>
      </c>
      <c r="EH11" s="14">
        <v>2</v>
      </c>
      <c r="EI11" s="14">
        <v>2</v>
      </c>
      <c r="EJ11" s="14">
        <v>2</v>
      </c>
      <c r="EK11" s="14">
        <v>2</v>
      </c>
      <c r="EL11" s="14">
        <v>2</v>
      </c>
      <c r="EM11" s="14"/>
      <c r="EN11" s="14"/>
      <c r="EP11" s="14"/>
      <c r="EQ11" s="14"/>
      <c r="ER11" s="14"/>
      <c r="ES11" s="14"/>
      <c r="ET11" s="14"/>
      <c r="EU11" s="14"/>
      <c r="EV11" s="14"/>
      <c r="EW11" s="14"/>
      <c r="EX11" s="14"/>
      <c r="EY11" s="5"/>
    </row>
    <row r="12" spans="1:156" x14ac:dyDescent="0.2">
      <c r="A12" s="90"/>
      <c r="B12" s="49">
        <f>IF(BX12=0,"n/a",RANK(BX12,BX$9:BX$36))</f>
        <v>3</v>
      </c>
      <c r="C12" s="14">
        <v>533</v>
      </c>
      <c r="D12" s="6" t="s">
        <v>45</v>
      </c>
      <c r="E12" s="94"/>
      <c r="F12" s="4">
        <v>4</v>
      </c>
      <c r="G12" s="153">
        <v>2</v>
      </c>
      <c r="H12" s="153">
        <v>3</v>
      </c>
      <c r="I12" s="153">
        <v>3</v>
      </c>
      <c r="J12" s="153">
        <v>3</v>
      </c>
      <c r="K12" s="153">
        <v>2</v>
      </c>
      <c r="L12" s="153" t="s">
        <v>17</v>
      </c>
      <c r="M12" s="147" t="s">
        <v>17</v>
      </c>
      <c r="N12" s="147" t="s">
        <v>17</v>
      </c>
      <c r="O12" s="147"/>
      <c r="P12" s="147"/>
      <c r="Q12" s="147"/>
      <c r="R12" s="147"/>
      <c r="S12" s="147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5"/>
      <c r="AJ12" s="90"/>
      <c r="AK12" s="74">
        <f>IF(ISNUMBER(F12),ROUND(((F$5-F12)/F$5*10+0.5),2),IF(F12="","",0))</f>
        <v>0.5</v>
      </c>
      <c r="AL12" s="71">
        <f>IF(ISNUMBER(G12),ROUND(((G$5-G12)/G$5*10+0.5),2),IF(G12="","",0))</f>
        <v>5.5</v>
      </c>
      <c r="AM12" s="71">
        <f>IF(ISNUMBER(H12),ROUND(((H$5-H12)/H$5*10+0.5),2),IF(H12="","",0))</f>
        <v>0.5</v>
      </c>
      <c r="AN12" s="71">
        <f>IF(ISNUMBER(I12),ROUND(((I$5-I12)/I$5*10+0.5),2),IF(I12="","",0))</f>
        <v>0.5</v>
      </c>
      <c r="AO12" s="71">
        <f>IF(ISNUMBER(J12),ROUND(((J$5-J12)/J$5*10+0.5),2),IF(J12="","",0))</f>
        <v>0.5</v>
      </c>
      <c r="AP12" s="71">
        <f>IF(ISNUMBER(K12),ROUND(((K$5-K12)/K$5*10+0.5),2),IF(K12="","",0))</f>
        <v>3.83</v>
      </c>
      <c r="AQ12" s="71">
        <f>IF(ISNUMBER(L12),ROUND(((L$5-L12)/L$5*10+0.5),2),IF(L12="","",0))</f>
        <v>0</v>
      </c>
      <c r="AR12" s="71">
        <f>IF(ISNUMBER(M12),ROUND(((M$5-M12)/M$5*10+0.5),2),IF(M12="","",0))</f>
        <v>0</v>
      </c>
      <c r="AS12" s="71">
        <f>IF(ISNUMBER(N12),ROUND(((N$5-N12)/N$5*10+0.5),2),IF(N12="","",0))</f>
        <v>0</v>
      </c>
      <c r="AT12" s="71" t="str">
        <f>IF(ISNUMBER(O12),ROUND(((O$5-O12)/O$5*10+0.5),2),IF(O12="","",0))</f>
        <v/>
      </c>
      <c r="AU12" s="71" t="str">
        <f>IF(ISNUMBER(P12),ROUND(((P$5-P12)/P$5*10+0.5),2),IF(P12="","",0))</f>
        <v/>
      </c>
      <c r="AV12" s="71" t="str">
        <f>IF(ISNUMBER(Q12),ROUND(((Q$5-Q12)/Q$5*10+0.5),2),IF(Q12="","",0))</f>
        <v/>
      </c>
      <c r="AW12" s="71" t="str">
        <f>IF(ISNUMBER(R12),ROUND(((R$5-R12)/R$5*10+0.5),2),IF(R12="","",0))</f>
        <v/>
      </c>
      <c r="AX12" s="71" t="str">
        <f>IF(ISNUMBER(S12),ROUND(((S$5-S12)/S$5*10+0.5),2),IF(S12="","",0))</f>
        <v/>
      </c>
      <c r="AY12" s="71" t="str">
        <f>IF(ISNUMBER(T12),ROUND(((T$5-T12)/T$5*10+0.5),2),IF(T12="","",0))</f>
        <v/>
      </c>
      <c r="AZ12" s="71" t="str">
        <f>IF(ISNUMBER(U12),ROUND(((U$5-U12)/U$5*10+0.5),2),IF(U12="","",0))</f>
        <v/>
      </c>
      <c r="BA12" s="71" t="str">
        <f>IF(ISNUMBER(V12),ROUND(((V$5-V12)/V$5*10+0.5),2),IF(V12="","",0))</f>
        <v/>
      </c>
      <c r="BB12" s="71" t="str">
        <f>IF(ISNUMBER(W12),ROUND(((W$5-W12)/W$5*10+0.5),2),IF(W12="","",0))</f>
        <v/>
      </c>
      <c r="BC12" s="71" t="str">
        <f>IF(ISNUMBER(X12),ROUND(((X$5-X12)/X$5*10+0.5),2),IF(X12="","",0))</f>
        <v/>
      </c>
      <c r="BD12" s="71" t="str">
        <f>IF(ISNUMBER(Y12),ROUND(((Y$5-Y12)/Y$5*10+0.5),2),IF(Y12="","",0))</f>
        <v/>
      </c>
      <c r="BE12" s="71" t="str">
        <f>IF(ISNUMBER(Z12),ROUND(((Z$5-Z12)/Z$5*10+0.5),2),IF(Z12="","",0))</f>
        <v/>
      </c>
      <c r="BF12" s="71" t="str">
        <f>IF(ISNUMBER(AA12),ROUND(((AA$5-AA12)/AA$5*10+0.5),2),IF(AA12="","",0))</f>
        <v/>
      </c>
      <c r="BG12" s="71" t="str">
        <f>IF(ISNUMBER(AB12),ROUND(((AB$5-AB12)/AB$5*10+0.5),2),IF(AB12="","",0))</f>
        <v/>
      </c>
      <c r="BH12" s="71" t="str">
        <f>IF(ISNUMBER(AC12),ROUND(((AC$5-AC12)/AC$5*10+0.5),1),IF(AC12="","",0))</f>
        <v/>
      </c>
      <c r="BI12" s="71" t="str">
        <f>IF(ISNUMBER(AD12),ROUND(((AD$5-AD12)/AD$5*10+0.5),1),IF(AD12="","",0))</f>
        <v/>
      </c>
      <c r="BJ12" s="71" t="str">
        <f>IF(ISNUMBER(AE12),ROUND(((AE$5-AE12)/AE$5*10+0.5),1),IF(AE12="","",0))</f>
        <v/>
      </c>
      <c r="BK12" s="71" t="str">
        <f>IF(ISNUMBER(AF12),ROUND(((AF$5-AF12)/AF$5*10+0.5),1),IF(AF12="","",0))</f>
        <v/>
      </c>
      <c r="BL12" s="71" t="str">
        <f>IF(ISNUMBER(AG12),ROUND(((AG$5-AG12)/AG$5*10+0.5),1),IF(AG12="","",0))</f>
        <v/>
      </c>
      <c r="BM12" s="71" t="str">
        <f>IF(ISNUMBER(AH12),ROUND(((AH$5-AH12)/AH$5*10+0.5),1),IF(AH12="","",0))</f>
        <v/>
      </c>
      <c r="BN12" s="71" t="str">
        <f>IF(ISNUMBER(AI12),ROUND(((AI$5-AI12)/AI$5*10+0.5),1),IF(AI12="","",0))</f>
        <v/>
      </c>
      <c r="BO12" s="80">
        <f>SUM(AK12:BN12)</f>
        <v>11.33</v>
      </c>
      <c r="BP12" s="24">
        <f>COUNT(AK12:BN12)</f>
        <v>9</v>
      </c>
      <c r="BQ12" s="28" t="s">
        <v>17</v>
      </c>
      <c r="BR12" s="82">
        <f>IF(($B$5&gt;=BR$8)*AND($BP12&gt;=BR$8),SMALL($AK12:$BN12,BR$8),"")</f>
        <v>0</v>
      </c>
      <c r="BS12" s="82">
        <f>IF(($B$5&gt;=BS$8)*AND($BP12&gt;=BS$8),SMALL($AK12:$BN12,BS$8),"")</f>
        <v>0</v>
      </c>
      <c r="BT12" s="82">
        <f>IF(($B$5&gt;=BT$8)*AND($BP12&gt;=BT$8),SMALL($AK12:$BN12,BT$8),"")</f>
        <v>0</v>
      </c>
      <c r="BU12" s="82" t="str">
        <f>IF(($B$5&gt;=BU$8)*AND($BP12&gt;=BU$8),SMALL($AK12:$BN12,BU$8),"")</f>
        <v/>
      </c>
      <c r="BV12" s="82" t="str">
        <f>IF(($B$5&gt;=BV$8)*AND($BP12&gt;=BV$8),SMALL($AK12:$BN12,BV$8),"")</f>
        <v/>
      </c>
      <c r="BW12" s="82" t="str">
        <f>IF(($B$5&gt;=BW$8)*AND($BP12&gt;=BW$8),SMALL($AK12:$BN12,BW$8),"")</f>
        <v/>
      </c>
      <c r="BX12" s="83">
        <f>BO12-SUM(BR12:BW12)</f>
        <v>11.33</v>
      </c>
      <c r="BY12" s="90"/>
      <c r="BZ12" s="15">
        <f>COUNTIF($F12:$AI12,1)</f>
        <v>0</v>
      </c>
      <c r="CA12" s="21">
        <f>COUNTIF($F12:$AI12,2)</f>
        <v>2</v>
      </c>
      <c r="CB12" s="21">
        <f>COUNTIF($F12:$AI12,3)</f>
        <v>3</v>
      </c>
      <c r="CC12" s="21">
        <f>COUNTIF($F12:$AI12,4)</f>
        <v>1</v>
      </c>
      <c r="CD12" s="21">
        <f>COUNTIF($F12:$AI12,5)</f>
        <v>0</v>
      </c>
      <c r="CE12" s="21">
        <f>COUNTIF($F12:$AI12,6)</f>
        <v>0</v>
      </c>
      <c r="CF12" s="21">
        <f>COUNTIF($F12:$AI12,7)</f>
        <v>0</v>
      </c>
      <c r="CG12" s="21">
        <f>COUNTIF($F12:$AI12,8)</f>
        <v>0</v>
      </c>
      <c r="CH12" s="21">
        <f>COUNTIF($F12:$AI12,9)</f>
        <v>0</v>
      </c>
      <c r="CI12" s="35">
        <f>COUNTIF($F12:$AI12,10)</f>
        <v>0</v>
      </c>
      <c r="CJ12" s="90"/>
      <c r="CK12" s="55">
        <f>BZ12*$BZ$5+CA12*$CA$5+CB12*$CB$5+CC12*$CC$5+CD12*$CD$5+CE12*$CE$5+CF12*$CF$5+CG12*$CG$5</f>
        <v>39</v>
      </c>
      <c r="CL12" s="90"/>
      <c r="CM12" s="46"/>
      <c r="CO12" s="53" t="str">
        <f>D12</f>
        <v>Höfle, Dirk</v>
      </c>
      <c r="CP12" s="74">
        <v>4.79</v>
      </c>
      <c r="CQ12" s="86">
        <v>6.72</v>
      </c>
      <c r="CR12" s="86">
        <v>15.79</v>
      </c>
      <c r="CS12" s="86">
        <v>24.86</v>
      </c>
      <c r="CT12" s="86">
        <v>29.65</v>
      </c>
      <c r="CU12" s="86">
        <v>38.72</v>
      </c>
      <c r="CV12" s="86">
        <v>38.72</v>
      </c>
      <c r="CW12" s="86">
        <v>42.29</v>
      </c>
      <c r="CX12" s="86">
        <v>43</v>
      </c>
      <c r="CY12" s="86">
        <v>43</v>
      </c>
      <c r="CZ12" s="86">
        <v>45.38</v>
      </c>
      <c r="DA12" s="86">
        <v>45.379999999999995</v>
      </c>
      <c r="DB12" s="86">
        <v>50.17</v>
      </c>
      <c r="DC12" s="86">
        <v>57.34</v>
      </c>
      <c r="DD12" s="86">
        <v>62.13</v>
      </c>
      <c r="DE12" s="86">
        <v>70.959999999999994</v>
      </c>
      <c r="DF12" s="86">
        <v>75.459999999999994</v>
      </c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7"/>
      <c r="DU12" s="53" t="str">
        <f>D12</f>
        <v>Höfle, Dirk</v>
      </c>
      <c r="DV12" s="4">
        <v>4</v>
      </c>
      <c r="DW12" s="14">
        <v>5</v>
      </c>
      <c r="DX12" s="14">
        <v>4</v>
      </c>
      <c r="DY12" s="14">
        <v>3</v>
      </c>
      <c r="DZ12" s="14">
        <v>3</v>
      </c>
      <c r="EA12" s="14">
        <v>3</v>
      </c>
      <c r="EB12" s="14">
        <v>4</v>
      </c>
      <c r="EC12" s="14">
        <v>4</v>
      </c>
      <c r="ED12" s="14">
        <v>4</v>
      </c>
      <c r="EE12" s="14">
        <v>4</v>
      </c>
      <c r="EF12" s="14">
        <v>3</v>
      </c>
      <c r="EG12" s="14">
        <v>3</v>
      </c>
      <c r="EH12" s="14">
        <v>4</v>
      </c>
      <c r="EI12" s="14">
        <v>4</v>
      </c>
      <c r="EJ12" s="14">
        <v>4</v>
      </c>
      <c r="EK12" s="14">
        <v>3</v>
      </c>
      <c r="EL12" s="14">
        <v>4</v>
      </c>
      <c r="EM12" s="14"/>
      <c r="EN12" s="14"/>
      <c r="EP12" s="14"/>
      <c r="EQ12" s="14"/>
      <c r="ER12" s="14"/>
      <c r="ES12" s="14"/>
      <c r="ET12" s="14"/>
      <c r="EU12" s="14"/>
      <c r="EV12" s="14"/>
      <c r="EW12" s="14"/>
      <c r="EX12" s="14"/>
      <c r="EY12" s="5"/>
    </row>
    <row r="13" spans="1:156" x14ac:dyDescent="0.2">
      <c r="A13" s="90"/>
      <c r="B13" s="49" t="str">
        <f>IF(BX13=0,"n/a",RANK(BX13,BX$9:BX$36))</f>
        <v>n/a</v>
      </c>
      <c r="C13" s="14">
        <v>540</v>
      </c>
      <c r="D13" s="6" t="s">
        <v>43</v>
      </c>
      <c r="E13" s="94"/>
      <c r="F13" s="4" t="s">
        <v>17</v>
      </c>
      <c r="G13" s="153" t="s">
        <v>17</v>
      </c>
      <c r="H13" s="153" t="s">
        <v>17</v>
      </c>
      <c r="I13" s="153" t="s">
        <v>17</v>
      </c>
      <c r="J13" s="153" t="s">
        <v>17</v>
      </c>
      <c r="K13" s="153" t="s">
        <v>17</v>
      </c>
      <c r="L13" s="153" t="s">
        <v>17</v>
      </c>
      <c r="M13" s="147" t="s">
        <v>17</v>
      </c>
      <c r="N13" s="147" t="s">
        <v>17</v>
      </c>
      <c r="O13" s="147"/>
      <c r="P13" s="147"/>
      <c r="Q13" s="147"/>
      <c r="R13" s="147"/>
      <c r="S13" s="147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5"/>
      <c r="AJ13" s="90"/>
      <c r="AK13" s="74">
        <f>IF(ISNUMBER(F13),ROUND(((F$5-F13)/F$5*10+0.5),2),IF(F13="","",0))</f>
        <v>0</v>
      </c>
      <c r="AL13" s="71">
        <f>IF(ISNUMBER(G13),ROUND(((G$5-G13)/G$5*10+0.5),2),IF(G13="","",0))</f>
        <v>0</v>
      </c>
      <c r="AM13" s="71">
        <f>IF(ISNUMBER(H13),ROUND(((H$5-H13)/H$5*10+0.5),2),IF(H13="","",0))</f>
        <v>0</v>
      </c>
      <c r="AN13" s="71">
        <f>IF(ISNUMBER(I13),ROUND(((I$5-I13)/I$5*10+0.5),2),IF(I13="","",0))</f>
        <v>0</v>
      </c>
      <c r="AO13" s="71">
        <f>IF(ISNUMBER(J13),ROUND(((J$5-J13)/J$5*10+0.5),2),IF(J13="","",0))</f>
        <v>0</v>
      </c>
      <c r="AP13" s="71">
        <f>IF(ISNUMBER(K13),ROUND(((K$5-K13)/K$5*10+0.5),2),IF(K13="","",0))</f>
        <v>0</v>
      </c>
      <c r="AQ13" s="71">
        <f>IF(ISNUMBER(L13),ROUND(((L$5-L13)/L$5*10+0.5),2),IF(L13="","",0))</f>
        <v>0</v>
      </c>
      <c r="AR13" s="71">
        <f>IF(ISNUMBER(M13),ROUND(((M$5-M13)/M$5*10+0.5),2),IF(M13="","",0))</f>
        <v>0</v>
      </c>
      <c r="AS13" s="71">
        <f>IF(ISNUMBER(N13),ROUND(((N$5-N13)/N$5*10+0.5),2),IF(N13="","",0))</f>
        <v>0</v>
      </c>
      <c r="AT13" s="71" t="str">
        <f>IF(ISNUMBER(O13),ROUND(((O$5-O13)/O$5*10+0.5),2),IF(O13="","",0))</f>
        <v/>
      </c>
      <c r="AU13" s="71" t="str">
        <f>IF(ISNUMBER(P13),ROUND(((P$5-P13)/P$5*10+0.5),2),IF(P13="","",0))</f>
        <v/>
      </c>
      <c r="AV13" s="71" t="str">
        <f>IF(ISNUMBER(Q13),ROUND(((Q$5-Q13)/Q$5*10+0.5),2),IF(Q13="","",0))</f>
        <v/>
      </c>
      <c r="AW13" s="71" t="str">
        <f>IF(ISNUMBER(R13),ROUND(((R$5-R13)/R$5*10+0.5),2),IF(R13="","",0))</f>
        <v/>
      </c>
      <c r="AX13" s="71" t="str">
        <f>IF(ISNUMBER(S13),ROUND(((S$5-S13)/S$5*10+0.5),2),IF(S13="","",0))</f>
        <v/>
      </c>
      <c r="AY13" s="71" t="str">
        <f>IF(ISNUMBER(T13),ROUND(((T$5-T13)/T$5*10+0.5),2),IF(T13="","",0))</f>
        <v/>
      </c>
      <c r="AZ13" s="71" t="str">
        <f>IF(ISNUMBER(U13),ROUND(((U$5-U13)/U$5*10+0.5),2),IF(U13="","",0))</f>
        <v/>
      </c>
      <c r="BA13" s="71" t="str">
        <f>IF(ISNUMBER(V13),ROUND(((V$5-V13)/V$5*10+0.5),2),IF(V13="","",0))</f>
        <v/>
      </c>
      <c r="BB13" s="71" t="str">
        <f>IF(ISNUMBER(W13),ROUND(((W$5-W13)/W$5*10+0.5),2),IF(W13="","",0))</f>
        <v/>
      </c>
      <c r="BC13" s="71" t="str">
        <f>IF(ISNUMBER(X13),ROUND(((X$5-X13)/X$5*10+0.5),2),IF(X13="","",0))</f>
        <v/>
      </c>
      <c r="BD13" s="71" t="str">
        <f>IF(ISNUMBER(Y13),ROUND(((Y$5-Y13)/Y$5*10+0.5),2),IF(Y13="","",0))</f>
        <v/>
      </c>
      <c r="BE13" s="71" t="str">
        <f>IF(ISNUMBER(Z13),ROUND(((Z$5-Z13)/Z$5*10+0.5),2),IF(Z13="","",0))</f>
        <v/>
      </c>
      <c r="BF13" s="71" t="str">
        <f>IF(ISNUMBER(AA13),ROUND(((AA$5-AA13)/AA$5*10+0.5),2),IF(AA13="","",0))</f>
        <v/>
      </c>
      <c r="BG13" s="71" t="str">
        <f>IF(ISNUMBER(AB13),ROUND(((AB$5-AB13)/AB$5*10+0.5),2),IF(AB13="","",0))</f>
        <v/>
      </c>
      <c r="BH13" s="71" t="str">
        <f>IF(ISNUMBER(AC13),ROUND(((AC$5-AC13)/AC$5*10+0.5),1),IF(AC13="","",0))</f>
        <v/>
      </c>
      <c r="BI13" s="71" t="str">
        <f>IF(ISNUMBER(AD13),ROUND(((AD$5-AD13)/AD$5*10+0.5),1),IF(AD13="","",0))</f>
        <v/>
      </c>
      <c r="BJ13" s="71" t="str">
        <f>IF(ISNUMBER(AE13),ROUND(((AE$5-AE13)/AE$5*10+0.5),1),IF(AE13="","",0))</f>
        <v/>
      </c>
      <c r="BK13" s="71" t="str">
        <f>IF(ISNUMBER(AF13),ROUND(((AF$5-AF13)/AF$5*10+0.5),1),IF(AF13="","",0))</f>
        <v/>
      </c>
      <c r="BL13" s="71" t="str">
        <f>IF(ISNUMBER(AG13),ROUND(((AG$5-AG13)/AG$5*10+0.5),1),IF(AG13="","",0))</f>
        <v/>
      </c>
      <c r="BM13" s="71" t="str">
        <f>IF(ISNUMBER(AH13),ROUND(((AH$5-AH13)/AH$5*10+0.5),1),IF(AH13="","",0))</f>
        <v/>
      </c>
      <c r="BN13" s="71" t="str">
        <f>IF(ISNUMBER(AI13),ROUND(((AI$5-AI13)/AI$5*10+0.5),1),IF(AI13="","",0))</f>
        <v/>
      </c>
      <c r="BO13" s="80">
        <f>SUM(AK13:BN13)</f>
        <v>0</v>
      </c>
      <c r="BP13" s="24">
        <f>COUNT(AK13:BN13)</f>
        <v>9</v>
      </c>
      <c r="BQ13" s="28" t="s">
        <v>17</v>
      </c>
      <c r="BR13" s="82">
        <f>IF(($B$5&gt;=BR$8)*AND($BP13&gt;=BR$8),SMALL($AK13:$BN13,BR$8),"")</f>
        <v>0</v>
      </c>
      <c r="BS13" s="82">
        <f>IF(($B$5&gt;=BS$8)*AND($BP13&gt;=BS$8),SMALL($AK13:$BN13,BS$8),"")</f>
        <v>0</v>
      </c>
      <c r="BT13" s="82">
        <f>IF(($B$5&gt;=BT$8)*AND($BP13&gt;=BT$8),SMALL($AK13:$BN13,BT$8),"")</f>
        <v>0</v>
      </c>
      <c r="BU13" s="82" t="str">
        <f>IF(($B$5&gt;=BU$8)*AND($BP13&gt;=BU$8),SMALL($AK13:$BN13,BU$8),"")</f>
        <v/>
      </c>
      <c r="BV13" s="82" t="str">
        <f>IF(($B$5&gt;=BV$8)*AND($BP13&gt;=BV$8),SMALL($AK13:$BN13,BV$8),"")</f>
        <v/>
      </c>
      <c r="BW13" s="82" t="str">
        <f>IF(($B$5&gt;=BW$8)*AND($BP13&gt;=BW$8),SMALL($AK13:$BN13,BW$8),"")</f>
        <v/>
      </c>
      <c r="BX13" s="83">
        <f>BO13-SUM(BR13:BW13)</f>
        <v>0</v>
      </c>
      <c r="BY13" s="90"/>
      <c r="BZ13" s="15">
        <f>COUNTIF($F13:$AI13,1)</f>
        <v>0</v>
      </c>
      <c r="CA13" s="21">
        <f>COUNTIF($F13:$AI13,2)</f>
        <v>0</v>
      </c>
      <c r="CB13" s="21">
        <f>COUNTIF($F13:$AI13,3)</f>
        <v>0</v>
      </c>
      <c r="CC13" s="21">
        <f>COUNTIF($F13:$AI13,4)</f>
        <v>0</v>
      </c>
      <c r="CD13" s="21">
        <f>COUNTIF($F13:$AI13,5)</f>
        <v>0</v>
      </c>
      <c r="CE13" s="21">
        <f>COUNTIF($F13:$AI13,6)</f>
        <v>0</v>
      </c>
      <c r="CF13" s="21">
        <f>COUNTIF($F13:$AI13,7)</f>
        <v>0</v>
      </c>
      <c r="CG13" s="21">
        <f>COUNTIF($F13:$AI13,8)</f>
        <v>0</v>
      </c>
      <c r="CH13" s="21">
        <f>COUNTIF($F13:$AI13,9)</f>
        <v>0</v>
      </c>
      <c r="CI13" s="35">
        <f>COUNTIF($F13:$AI13,10)</f>
        <v>0</v>
      </c>
      <c r="CJ13" s="90"/>
      <c r="CK13" s="55">
        <f>BZ13*$BZ$5+CA13*$CA$5+CB13*$CB$5+CC13*$CC$5+CD13*$CD$5+CE13*$CE$5+CF13*$CF$5+CG13*$CG$5</f>
        <v>0</v>
      </c>
      <c r="CL13" s="90"/>
      <c r="CM13" s="46"/>
      <c r="CO13" s="53" t="str">
        <f>D13</f>
        <v>Pohl, Michael</v>
      </c>
      <c r="CP13" s="74">
        <v>6.21</v>
      </c>
      <c r="CQ13" s="86">
        <v>11</v>
      </c>
      <c r="CR13" s="86">
        <v>14.36</v>
      </c>
      <c r="CS13" s="86">
        <v>17.72</v>
      </c>
      <c r="CT13" s="86">
        <v>21.08</v>
      </c>
      <c r="CU13" s="86">
        <v>24.44</v>
      </c>
      <c r="CV13" s="86">
        <v>24.44</v>
      </c>
      <c r="CW13" s="86">
        <v>24.44</v>
      </c>
      <c r="CX13" s="86">
        <v>24.44</v>
      </c>
      <c r="CY13" s="86">
        <v>24.44</v>
      </c>
      <c r="CZ13" s="86">
        <v>24.44</v>
      </c>
      <c r="DA13" s="86">
        <v>24.44</v>
      </c>
      <c r="DB13" s="86">
        <v>26.61</v>
      </c>
      <c r="DC13" s="86">
        <v>28.78</v>
      </c>
      <c r="DD13" s="86">
        <v>34.28</v>
      </c>
      <c r="DE13" s="86">
        <v>36.450000000000003</v>
      </c>
      <c r="DF13" s="86">
        <v>36.950000000000003</v>
      </c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7"/>
      <c r="DU13" s="53" t="str">
        <f>D13</f>
        <v>Pohl, Michael</v>
      </c>
      <c r="DV13" s="4">
        <v>3</v>
      </c>
      <c r="DW13" s="14">
        <v>3</v>
      </c>
      <c r="DX13" s="14">
        <v>5</v>
      </c>
      <c r="DY13" s="14">
        <v>5</v>
      </c>
      <c r="DZ13" s="14">
        <v>5</v>
      </c>
      <c r="EA13" s="14">
        <v>5</v>
      </c>
      <c r="EB13" s="14">
        <v>5</v>
      </c>
      <c r="EC13" s="14">
        <v>5</v>
      </c>
      <c r="ED13" s="14">
        <v>5</v>
      </c>
      <c r="EE13" s="14">
        <v>5</v>
      </c>
      <c r="EF13" s="14">
        <v>5</v>
      </c>
      <c r="EG13" s="14">
        <v>5</v>
      </c>
      <c r="EH13" s="14">
        <v>5</v>
      </c>
      <c r="EI13" s="14">
        <v>5</v>
      </c>
      <c r="EJ13" s="14">
        <v>5</v>
      </c>
      <c r="EK13" s="14">
        <v>5</v>
      </c>
      <c r="EL13" s="14">
        <v>5</v>
      </c>
      <c r="EM13" s="14"/>
      <c r="EN13" s="14"/>
      <c r="EP13" s="14"/>
      <c r="EQ13" s="14"/>
      <c r="ER13" s="14"/>
      <c r="ES13" s="14"/>
      <c r="ET13" s="14"/>
      <c r="EU13" s="14"/>
      <c r="EV13" s="14"/>
      <c r="EW13" s="14"/>
      <c r="EX13" s="14"/>
      <c r="EY13" s="5"/>
    </row>
    <row r="14" spans="1:156" x14ac:dyDescent="0.2">
      <c r="A14" s="90"/>
      <c r="B14" s="49" t="str">
        <f t="shared" ref="B9:B19" si="3">IF(BX14=0,"n/a",RANK(BX14,BX$9:BX$36))</f>
        <v>n/a</v>
      </c>
      <c r="C14" s="14"/>
      <c r="D14" s="6"/>
      <c r="E14" s="94"/>
      <c r="F14" s="4"/>
      <c r="G14" s="153"/>
      <c r="H14" s="153"/>
      <c r="I14" s="153"/>
      <c r="J14" s="153"/>
      <c r="K14" s="153"/>
      <c r="L14" s="153"/>
      <c r="M14" s="147"/>
      <c r="N14" s="147"/>
      <c r="O14" s="147"/>
      <c r="P14" s="147"/>
      <c r="Q14" s="147"/>
      <c r="R14" s="147"/>
      <c r="S14" s="147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5"/>
      <c r="AJ14" s="90"/>
      <c r="AK14" s="74" t="str">
        <f t="shared" ref="AK9:AT15" si="4">IF(ISNUMBER(F14),ROUND(((F$5-F14)/F$5*10+0.5),2),IF(F14="","",0))</f>
        <v/>
      </c>
      <c r="AL14" s="71" t="str">
        <f t="shared" si="4"/>
        <v/>
      </c>
      <c r="AM14" s="71" t="str">
        <f t="shared" si="4"/>
        <v/>
      </c>
      <c r="AN14" s="71" t="str">
        <f t="shared" si="4"/>
        <v/>
      </c>
      <c r="AO14" s="71" t="str">
        <f t="shared" si="4"/>
        <v/>
      </c>
      <c r="AP14" s="71" t="str">
        <f t="shared" si="4"/>
        <v/>
      </c>
      <c r="AQ14" s="71" t="str">
        <f t="shared" si="4"/>
        <v/>
      </c>
      <c r="AR14" s="71" t="str">
        <f t="shared" si="4"/>
        <v/>
      </c>
      <c r="AS14" s="71" t="str">
        <f t="shared" si="4"/>
        <v/>
      </c>
      <c r="AT14" s="71" t="str">
        <f t="shared" si="4"/>
        <v/>
      </c>
      <c r="AU14" s="71" t="str">
        <f t="shared" ref="AU9:BD15" si="5">IF(ISNUMBER(P14),ROUND(((P$5-P14)/P$5*10+0.5),2),IF(P14="","",0))</f>
        <v/>
      </c>
      <c r="AV14" s="71" t="str">
        <f t="shared" si="5"/>
        <v/>
      </c>
      <c r="AW14" s="71" t="str">
        <f t="shared" si="5"/>
        <v/>
      </c>
      <c r="AX14" s="71" t="str">
        <f t="shared" si="5"/>
        <v/>
      </c>
      <c r="AY14" s="71" t="str">
        <f t="shared" si="5"/>
        <v/>
      </c>
      <c r="AZ14" s="71" t="str">
        <f t="shared" si="5"/>
        <v/>
      </c>
      <c r="BA14" s="71" t="str">
        <f t="shared" si="5"/>
        <v/>
      </c>
      <c r="BB14" s="71" t="str">
        <f t="shared" si="5"/>
        <v/>
      </c>
      <c r="BC14" s="71" t="str">
        <f t="shared" si="5"/>
        <v/>
      </c>
      <c r="BD14" s="71" t="str">
        <f t="shared" si="5"/>
        <v/>
      </c>
      <c r="BE14" s="71" t="str">
        <f t="shared" ref="BE9:BG15" si="6">IF(ISNUMBER(Z14),ROUND(((Z$5-Z14)/Z$5*10+0.5),2),IF(Z14="","",0))</f>
        <v/>
      </c>
      <c r="BF14" s="71" t="str">
        <f t="shared" si="6"/>
        <v/>
      </c>
      <c r="BG14" s="71" t="str">
        <f t="shared" si="6"/>
        <v/>
      </c>
      <c r="BH14" s="71" t="str">
        <f t="shared" ref="BH9:BN15" si="7">IF(ISNUMBER(AC14),ROUND(((AC$5-AC14)/AC$5*10+0.5),1),IF(AC14="","",0))</f>
        <v/>
      </c>
      <c r="BI14" s="71" t="str">
        <f t="shared" si="7"/>
        <v/>
      </c>
      <c r="BJ14" s="71" t="str">
        <f t="shared" si="7"/>
        <v/>
      </c>
      <c r="BK14" s="71" t="str">
        <f t="shared" si="7"/>
        <v/>
      </c>
      <c r="BL14" s="71" t="str">
        <f t="shared" si="7"/>
        <v/>
      </c>
      <c r="BM14" s="71" t="str">
        <f t="shared" si="7"/>
        <v/>
      </c>
      <c r="BN14" s="71" t="str">
        <f t="shared" si="7"/>
        <v/>
      </c>
      <c r="BO14" s="80">
        <f t="shared" ref="BO9:BO15" si="8">SUM(AK14:BN14)</f>
        <v>0</v>
      </c>
      <c r="BP14" s="24">
        <f t="shared" ref="BP9:BP15" si="9">COUNT(AK14:BN14)</f>
        <v>0</v>
      </c>
      <c r="BQ14" s="28" t="s">
        <v>17</v>
      </c>
      <c r="BR14" s="82" t="str">
        <f t="shared" ref="BR9:BW15" si="10">IF(($B$5&gt;=BR$8)*AND($BP14&gt;=BR$8),SMALL($AK14:$BN14,BR$8),"")</f>
        <v/>
      </c>
      <c r="BS14" s="82" t="str">
        <f t="shared" si="10"/>
        <v/>
      </c>
      <c r="BT14" s="82" t="str">
        <f t="shared" si="10"/>
        <v/>
      </c>
      <c r="BU14" s="82" t="str">
        <f t="shared" si="10"/>
        <v/>
      </c>
      <c r="BV14" s="82" t="str">
        <f t="shared" si="10"/>
        <v/>
      </c>
      <c r="BW14" s="82" t="str">
        <f t="shared" si="10"/>
        <v/>
      </c>
      <c r="BX14" s="83">
        <f t="shared" ref="BX9:BX15" si="11">BO14-SUM(BR14:BW14)</f>
        <v>0</v>
      </c>
      <c r="BY14" s="90"/>
      <c r="BZ14" s="15">
        <f t="shared" ref="BZ9:BZ19" si="12">COUNTIF($F14:$AI14,1)</f>
        <v>0</v>
      </c>
      <c r="CA14" s="21">
        <f t="shared" ref="CA9:CA19" si="13">COUNTIF($F14:$AI14,2)</f>
        <v>0</v>
      </c>
      <c r="CB14" s="21">
        <f t="shared" ref="CB9:CB19" si="14">COUNTIF($F14:$AI14,3)</f>
        <v>0</v>
      </c>
      <c r="CC14" s="21">
        <f t="shared" ref="CC9:CC19" si="15">COUNTIF($F14:$AI14,4)</f>
        <v>0</v>
      </c>
      <c r="CD14" s="21">
        <f t="shared" ref="CD9:CD19" si="16">COUNTIF($F14:$AI14,5)</f>
        <v>0</v>
      </c>
      <c r="CE14" s="21">
        <f t="shared" ref="CE9:CE19" si="17">COUNTIF($F14:$AI14,6)</f>
        <v>0</v>
      </c>
      <c r="CF14" s="21">
        <f t="shared" ref="CF9:CF19" si="18">COUNTIF($F14:$AI14,7)</f>
        <v>0</v>
      </c>
      <c r="CG14" s="21">
        <f t="shared" ref="CG9:CG19" si="19">COUNTIF($F14:$AI14,8)</f>
        <v>0</v>
      </c>
      <c r="CH14" s="21">
        <f t="shared" ref="CH9:CH19" si="20">COUNTIF($F14:$AI14,9)</f>
        <v>0</v>
      </c>
      <c r="CI14" s="35">
        <f t="shared" ref="CI9:CI19" si="21">COUNTIF($F14:$AI14,10)</f>
        <v>0</v>
      </c>
      <c r="CJ14" s="90"/>
      <c r="CK14" s="55">
        <f t="shared" ref="CK9:CK20" si="22">BZ14*$BZ$5+CA14*$CA$5+CB14*$CB$5+CC14*$CC$5+CD14*$CD$5+CE14*$CE$5+CF14*$CF$5+CG14*$CG$5</f>
        <v>0</v>
      </c>
      <c r="CL14" s="90"/>
      <c r="CM14" s="46"/>
      <c r="CO14" s="53">
        <f t="shared" ref="CO9:CO19" si="23">D14</f>
        <v>0</v>
      </c>
      <c r="CP14" s="74">
        <v>0.5</v>
      </c>
      <c r="CQ14" s="86">
        <v>3.86</v>
      </c>
      <c r="CR14" s="86">
        <v>5.79</v>
      </c>
      <c r="CS14" s="86">
        <v>7.72</v>
      </c>
      <c r="CT14" s="86">
        <v>9.65</v>
      </c>
      <c r="CU14" s="86">
        <v>11.58</v>
      </c>
      <c r="CV14" s="86">
        <v>14.91</v>
      </c>
      <c r="CW14" s="86">
        <v>14.91</v>
      </c>
      <c r="CX14" s="86">
        <v>15.15</v>
      </c>
      <c r="CY14" s="86">
        <v>17.049999999999997</v>
      </c>
      <c r="CZ14" s="86">
        <v>17.29</v>
      </c>
      <c r="DA14" s="86">
        <v>17.53</v>
      </c>
      <c r="DB14" s="86">
        <v>19.46</v>
      </c>
      <c r="DC14" s="86">
        <v>21.39</v>
      </c>
      <c r="DD14" s="86">
        <v>21.39</v>
      </c>
      <c r="DE14" s="86">
        <v>25.49</v>
      </c>
      <c r="DF14" s="86">
        <v>27.42</v>
      </c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7"/>
      <c r="DU14" s="53">
        <f t="shared" ref="DU9:DU19" si="24">D14</f>
        <v>0</v>
      </c>
      <c r="DV14" s="4">
        <v>7</v>
      </c>
      <c r="DW14" s="14">
        <v>6</v>
      </c>
      <c r="DX14" s="14">
        <v>6</v>
      </c>
      <c r="DY14" s="14">
        <v>6</v>
      </c>
      <c r="DZ14" s="14">
        <v>6</v>
      </c>
      <c r="EA14" s="14">
        <v>6</v>
      </c>
      <c r="EB14" s="14">
        <v>6</v>
      </c>
      <c r="EC14" s="14">
        <v>6</v>
      </c>
      <c r="ED14" s="14">
        <v>6</v>
      </c>
      <c r="EE14" s="14">
        <v>6</v>
      </c>
      <c r="EF14" s="14">
        <v>6</v>
      </c>
      <c r="EG14" s="14">
        <v>6</v>
      </c>
      <c r="EH14" s="14">
        <v>6</v>
      </c>
      <c r="EI14" s="14">
        <v>6</v>
      </c>
      <c r="EJ14" s="14">
        <v>6</v>
      </c>
      <c r="EK14" s="14">
        <v>6</v>
      </c>
      <c r="EL14" s="14">
        <v>6</v>
      </c>
      <c r="EM14" s="14"/>
      <c r="EN14" s="14"/>
      <c r="EP14" s="14"/>
      <c r="EQ14" s="14"/>
      <c r="ER14" s="14"/>
      <c r="ES14" s="14"/>
      <c r="ET14" s="14"/>
      <c r="EU14" s="14"/>
      <c r="EV14" s="14"/>
      <c r="EW14" s="14"/>
      <c r="EX14" s="14"/>
      <c r="EY14" s="5"/>
    </row>
    <row r="15" spans="1:156" x14ac:dyDescent="0.2">
      <c r="A15" s="90"/>
      <c r="B15" s="49" t="str">
        <f t="shared" si="3"/>
        <v>n/a</v>
      </c>
      <c r="C15" s="14"/>
      <c r="D15" s="6"/>
      <c r="E15" s="94"/>
      <c r="F15" s="4"/>
      <c r="G15" s="153"/>
      <c r="H15" s="153"/>
      <c r="I15" s="153"/>
      <c r="J15" s="153"/>
      <c r="K15" s="153"/>
      <c r="L15" s="153"/>
      <c r="M15" s="147"/>
      <c r="N15" s="147"/>
      <c r="O15" s="147"/>
      <c r="P15" s="147"/>
      <c r="Q15" s="147"/>
      <c r="R15" s="147"/>
      <c r="S15" s="147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5"/>
      <c r="AJ15" s="90"/>
      <c r="AK15" s="74" t="str">
        <f t="shared" si="4"/>
        <v/>
      </c>
      <c r="AL15" s="71" t="str">
        <f t="shared" si="4"/>
        <v/>
      </c>
      <c r="AM15" s="71" t="str">
        <f t="shared" si="4"/>
        <v/>
      </c>
      <c r="AN15" s="71" t="str">
        <f t="shared" si="4"/>
        <v/>
      </c>
      <c r="AO15" s="71" t="str">
        <f t="shared" si="4"/>
        <v/>
      </c>
      <c r="AP15" s="71" t="str">
        <f t="shared" si="4"/>
        <v/>
      </c>
      <c r="AQ15" s="71" t="str">
        <f t="shared" si="4"/>
        <v/>
      </c>
      <c r="AR15" s="71" t="str">
        <f t="shared" si="4"/>
        <v/>
      </c>
      <c r="AS15" s="71" t="str">
        <f t="shared" si="4"/>
        <v/>
      </c>
      <c r="AT15" s="71" t="str">
        <f t="shared" si="4"/>
        <v/>
      </c>
      <c r="AU15" s="71" t="str">
        <f t="shared" si="5"/>
        <v/>
      </c>
      <c r="AV15" s="71" t="str">
        <f t="shared" si="5"/>
        <v/>
      </c>
      <c r="AW15" s="71" t="str">
        <f t="shared" si="5"/>
        <v/>
      </c>
      <c r="AX15" s="71" t="str">
        <f t="shared" si="5"/>
        <v/>
      </c>
      <c r="AY15" s="71" t="str">
        <f t="shared" si="5"/>
        <v/>
      </c>
      <c r="AZ15" s="71" t="str">
        <f t="shared" si="5"/>
        <v/>
      </c>
      <c r="BA15" s="71" t="str">
        <f t="shared" si="5"/>
        <v/>
      </c>
      <c r="BB15" s="71" t="str">
        <f t="shared" si="5"/>
        <v/>
      </c>
      <c r="BC15" s="71" t="str">
        <f t="shared" si="5"/>
        <v/>
      </c>
      <c r="BD15" s="71" t="str">
        <f t="shared" si="5"/>
        <v/>
      </c>
      <c r="BE15" s="71" t="str">
        <f t="shared" si="6"/>
        <v/>
      </c>
      <c r="BF15" s="71" t="str">
        <f t="shared" si="6"/>
        <v/>
      </c>
      <c r="BG15" s="71" t="str">
        <f t="shared" si="6"/>
        <v/>
      </c>
      <c r="BH15" s="71" t="str">
        <f t="shared" si="7"/>
        <v/>
      </c>
      <c r="BI15" s="71" t="str">
        <f t="shared" si="7"/>
        <v/>
      </c>
      <c r="BJ15" s="71" t="str">
        <f t="shared" si="7"/>
        <v/>
      </c>
      <c r="BK15" s="71" t="str">
        <f t="shared" si="7"/>
        <v/>
      </c>
      <c r="BL15" s="71" t="str">
        <f t="shared" si="7"/>
        <v/>
      </c>
      <c r="BM15" s="71" t="str">
        <f t="shared" si="7"/>
        <v/>
      </c>
      <c r="BN15" s="71" t="str">
        <f t="shared" si="7"/>
        <v/>
      </c>
      <c r="BO15" s="80">
        <f t="shared" si="8"/>
        <v>0</v>
      </c>
      <c r="BP15" s="24">
        <f t="shared" si="9"/>
        <v>0</v>
      </c>
      <c r="BQ15" s="28" t="s">
        <v>17</v>
      </c>
      <c r="BR15" s="82" t="str">
        <f t="shared" si="10"/>
        <v/>
      </c>
      <c r="BS15" s="82" t="str">
        <f t="shared" si="10"/>
        <v/>
      </c>
      <c r="BT15" s="82" t="str">
        <f t="shared" si="10"/>
        <v/>
      </c>
      <c r="BU15" s="82" t="str">
        <f t="shared" si="10"/>
        <v/>
      </c>
      <c r="BV15" s="82" t="str">
        <f t="shared" si="10"/>
        <v/>
      </c>
      <c r="BW15" s="82" t="str">
        <f t="shared" si="10"/>
        <v/>
      </c>
      <c r="BX15" s="83">
        <f t="shared" si="11"/>
        <v>0</v>
      </c>
      <c r="BY15" s="90"/>
      <c r="BZ15" s="15">
        <f t="shared" si="12"/>
        <v>0</v>
      </c>
      <c r="CA15" s="21">
        <f t="shared" si="13"/>
        <v>0</v>
      </c>
      <c r="CB15" s="21">
        <f t="shared" si="14"/>
        <v>0</v>
      </c>
      <c r="CC15" s="21">
        <f t="shared" si="15"/>
        <v>0</v>
      </c>
      <c r="CD15" s="21">
        <f t="shared" si="16"/>
        <v>0</v>
      </c>
      <c r="CE15" s="21">
        <f t="shared" si="17"/>
        <v>0</v>
      </c>
      <c r="CF15" s="21">
        <f t="shared" si="18"/>
        <v>0</v>
      </c>
      <c r="CG15" s="21">
        <f t="shared" si="19"/>
        <v>0</v>
      </c>
      <c r="CH15" s="21">
        <f t="shared" si="20"/>
        <v>0</v>
      </c>
      <c r="CI15" s="35">
        <f t="shared" si="21"/>
        <v>0</v>
      </c>
      <c r="CJ15" s="90"/>
      <c r="CK15" s="55">
        <f t="shared" si="22"/>
        <v>0</v>
      </c>
      <c r="CL15" s="90"/>
      <c r="CM15" s="46"/>
      <c r="CO15" s="53">
        <f t="shared" si="23"/>
        <v>0</v>
      </c>
      <c r="CP15" s="74">
        <v>1.93</v>
      </c>
      <c r="CQ15" s="86">
        <v>2.4299999999999997</v>
      </c>
      <c r="CR15" s="86">
        <v>2.9299999999999997</v>
      </c>
      <c r="CS15" s="86">
        <v>3.43</v>
      </c>
      <c r="CT15" s="86">
        <v>3.93</v>
      </c>
      <c r="CU15" s="86">
        <v>4.43</v>
      </c>
      <c r="CV15" s="86">
        <v>4.43</v>
      </c>
      <c r="CW15" s="86">
        <v>4.43</v>
      </c>
      <c r="CX15" s="86">
        <v>4.43</v>
      </c>
      <c r="CY15" s="86">
        <v>6.1</v>
      </c>
      <c r="CZ15" s="86">
        <v>6.1</v>
      </c>
      <c r="DA15" s="86">
        <v>6.1</v>
      </c>
      <c r="DB15" s="86">
        <v>11.6</v>
      </c>
      <c r="DC15" s="86">
        <v>12.1</v>
      </c>
      <c r="DD15" s="86">
        <v>14.27</v>
      </c>
      <c r="DE15" s="86">
        <v>14.77</v>
      </c>
      <c r="DF15" s="86">
        <v>17.27</v>
      </c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7"/>
      <c r="DU15" s="53">
        <f t="shared" si="24"/>
        <v>0</v>
      </c>
      <c r="DV15" s="4">
        <v>6</v>
      </c>
      <c r="DW15" s="14">
        <v>7</v>
      </c>
      <c r="DX15" s="14">
        <v>7</v>
      </c>
      <c r="DY15" s="14">
        <v>7</v>
      </c>
      <c r="DZ15" s="14">
        <v>7</v>
      </c>
      <c r="EA15" s="14">
        <v>7</v>
      </c>
      <c r="EB15" s="14">
        <v>7</v>
      </c>
      <c r="EC15" s="14">
        <v>7</v>
      </c>
      <c r="ED15" s="14">
        <v>7</v>
      </c>
      <c r="EE15" s="14">
        <v>7</v>
      </c>
      <c r="EF15" s="14">
        <v>7</v>
      </c>
      <c r="EG15" s="14">
        <v>7</v>
      </c>
      <c r="EH15" s="14">
        <v>7</v>
      </c>
      <c r="EI15" s="14">
        <v>7</v>
      </c>
      <c r="EJ15" s="14">
        <v>7</v>
      </c>
      <c r="EK15" s="14">
        <v>7</v>
      </c>
      <c r="EL15" s="14">
        <v>7</v>
      </c>
      <c r="EM15" s="14"/>
      <c r="EN15" s="14"/>
      <c r="EP15" s="14"/>
      <c r="EQ15" s="14"/>
      <c r="ER15" s="14"/>
      <c r="ES15" s="14"/>
      <c r="ET15" s="14"/>
      <c r="EU15" s="14"/>
      <c r="EV15" s="14"/>
      <c r="EW15" s="14"/>
      <c r="EX15" s="14"/>
      <c r="EY15" s="5"/>
    </row>
    <row r="16" spans="1:156" x14ac:dyDescent="0.2">
      <c r="A16" s="90"/>
      <c r="B16" s="49" t="str">
        <f t="shared" si="3"/>
        <v>n/a</v>
      </c>
      <c r="C16" s="14"/>
      <c r="D16" s="6"/>
      <c r="E16" s="94"/>
      <c r="F16" s="4"/>
      <c r="G16" s="14"/>
      <c r="H16" s="14"/>
      <c r="I16" s="14"/>
      <c r="J16" s="14"/>
      <c r="K16" s="14"/>
      <c r="L16" s="14"/>
      <c r="M16" s="147"/>
      <c r="N16" s="147"/>
      <c r="O16" s="147"/>
      <c r="P16" s="147"/>
      <c r="Q16" s="147"/>
      <c r="R16" s="147"/>
      <c r="S16" s="147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5"/>
      <c r="AJ16" s="90"/>
      <c r="AK16" s="74" t="str">
        <f t="shared" ref="AK16:AT19" si="25">IF(ISNUMBER(F16),ROUND(((F$5-F16)/F$5*10+0.5),2),IF(F16="","",0))</f>
        <v/>
      </c>
      <c r="AL16" s="71" t="str">
        <f t="shared" si="25"/>
        <v/>
      </c>
      <c r="AM16" s="71" t="str">
        <f t="shared" si="25"/>
        <v/>
      </c>
      <c r="AN16" s="71" t="str">
        <f t="shared" si="25"/>
        <v/>
      </c>
      <c r="AO16" s="71" t="str">
        <f t="shared" si="25"/>
        <v/>
      </c>
      <c r="AP16" s="71" t="str">
        <f t="shared" si="25"/>
        <v/>
      </c>
      <c r="AQ16" s="71" t="str">
        <f t="shared" si="25"/>
        <v/>
      </c>
      <c r="AR16" s="71" t="str">
        <f t="shared" si="25"/>
        <v/>
      </c>
      <c r="AS16" s="71" t="str">
        <f t="shared" si="25"/>
        <v/>
      </c>
      <c r="AT16" s="71" t="str">
        <f t="shared" si="25"/>
        <v/>
      </c>
      <c r="AU16" s="71" t="str">
        <f t="shared" ref="AU16:BD19" si="26">IF(ISNUMBER(P16),ROUND(((P$5-P16)/P$5*10+0.5),2),IF(P16="","",0))</f>
        <v/>
      </c>
      <c r="AV16" s="71" t="str">
        <f t="shared" si="26"/>
        <v/>
      </c>
      <c r="AW16" s="71" t="str">
        <f t="shared" si="26"/>
        <v/>
      </c>
      <c r="AX16" s="71" t="str">
        <f t="shared" si="26"/>
        <v/>
      </c>
      <c r="AY16" s="71" t="str">
        <f t="shared" si="26"/>
        <v/>
      </c>
      <c r="AZ16" s="71" t="str">
        <f t="shared" si="26"/>
        <v/>
      </c>
      <c r="BA16" s="71" t="str">
        <f t="shared" si="26"/>
        <v/>
      </c>
      <c r="BB16" s="71" t="str">
        <f t="shared" si="26"/>
        <v/>
      </c>
      <c r="BC16" s="71" t="str">
        <f t="shared" si="26"/>
        <v/>
      </c>
      <c r="BD16" s="71" t="str">
        <f t="shared" si="26"/>
        <v/>
      </c>
      <c r="BE16" s="71" t="str">
        <f t="shared" ref="BE16:BG19" si="27">IF(ISNUMBER(Z16),ROUND(((Z$5-Z16)/Z$5*10+0.5),2),IF(Z16="","",0))</f>
        <v/>
      </c>
      <c r="BF16" s="71" t="str">
        <f t="shared" si="27"/>
        <v/>
      </c>
      <c r="BG16" s="71" t="str">
        <f t="shared" si="27"/>
        <v/>
      </c>
      <c r="BH16" s="71" t="str">
        <f t="shared" ref="BH16:BN19" si="28">IF(ISNUMBER(AC16),ROUND(((AC$5-AC16)/AC$5*10+0.5),1),IF(AC16="","",0))</f>
        <v/>
      </c>
      <c r="BI16" s="71" t="str">
        <f t="shared" si="28"/>
        <v/>
      </c>
      <c r="BJ16" s="71" t="str">
        <f t="shared" si="28"/>
        <v/>
      </c>
      <c r="BK16" s="71" t="str">
        <f t="shared" si="28"/>
        <v/>
      </c>
      <c r="BL16" s="71" t="str">
        <f t="shared" si="28"/>
        <v/>
      </c>
      <c r="BM16" s="71" t="str">
        <f t="shared" si="28"/>
        <v/>
      </c>
      <c r="BN16" s="71" t="str">
        <f t="shared" si="28"/>
        <v/>
      </c>
      <c r="BO16" s="80">
        <f t="shared" ref="BO16:BO24" si="29">SUM(AK16:BN16)</f>
        <v>0</v>
      </c>
      <c r="BP16" s="24">
        <f t="shared" ref="BP16:BP24" si="30">COUNT(AK16:BN16)</f>
        <v>0</v>
      </c>
      <c r="BQ16" s="28" t="s">
        <v>17</v>
      </c>
      <c r="BR16" s="82" t="str">
        <f t="shared" ref="BR16:BW19" si="31">IF(($B$5&gt;=BR$8)*AND($BP16&gt;=BR$8),SMALL($AK16:$BN16,BR$8),"")</f>
        <v/>
      </c>
      <c r="BS16" s="82" t="str">
        <f t="shared" si="31"/>
        <v/>
      </c>
      <c r="BT16" s="82" t="str">
        <f t="shared" si="31"/>
        <v/>
      </c>
      <c r="BU16" s="82" t="str">
        <f t="shared" si="31"/>
        <v/>
      </c>
      <c r="BV16" s="82" t="str">
        <f t="shared" si="31"/>
        <v/>
      </c>
      <c r="BW16" s="82" t="str">
        <f t="shared" si="31"/>
        <v/>
      </c>
      <c r="BX16" s="83">
        <f t="shared" ref="BX16:BX24" si="32">BO16-SUM(BR16:BW16)</f>
        <v>0</v>
      </c>
      <c r="BY16" s="90"/>
      <c r="BZ16" s="15">
        <f t="shared" si="12"/>
        <v>0</v>
      </c>
      <c r="CA16" s="21">
        <f t="shared" si="13"/>
        <v>0</v>
      </c>
      <c r="CB16" s="21">
        <f t="shared" si="14"/>
        <v>0</v>
      </c>
      <c r="CC16" s="21">
        <f t="shared" si="15"/>
        <v>0</v>
      </c>
      <c r="CD16" s="21">
        <f t="shared" si="16"/>
        <v>0</v>
      </c>
      <c r="CE16" s="21">
        <f t="shared" si="17"/>
        <v>0</v>
      </c>
      <c r="CF16" s="21">
        <f t="shared" si="18"/>
        <v>0</v>
      </c>
      <c r="CG16" s="21">
        <f t="shared" si="19"/>
        <v>0</v>
      </c>
      <c r="CH16" s="21">
        <f t="shared" si="20"/>
        <v>0</v>
      </c>
      <c r="CI16" s="35">
        <f t="shared" si="21"/>
        <v>0</v>
      </c>
      <c r="CJ16" s="90"/>
      <c r="CK16" s="55">
        <f t="shared" si="22"/>
        <v>0</v>
      </c>
      <c r="CL16" s="90"/>
      <c r="CM16" s="46"/>
      <c r="CO16" s="53">
        <f t="shared" si="23"/>
        <v>0</v>
      </c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7"/>
      <c r="DU16" s="53">
        <f t="shared" si="24"/>
        <v>0</v>
      </c>
      <c r="DV16" s="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P16" s="14"/>
      <c r="EQ16" s="14"/>
      <c r="ER16" s="14"/>
      <c r="ES16" s="14"/>
      <c r="ET16" s="14"/>
      <c r="EU16" s="14"/>
      <c r="EV16" s="14"/>
      <c r="EW16" s="14"/>
      <c r="EX16" s="14"/>
      <c r="EY16" s="5"/>
    </row>
    <row r="17" spans="1:155" x14ac:dyDescent="0.2">
      <c r="A17" s="90"/>
      <c r="B17" s="49" t="str">
        <f t="shared" si="3"/>
        <v>n/a</v>
      </c>
      <c r="C17" s="14"/>
      <c r="D17" s="6"/>
      <c r="E17" s="94"/>
      <c r="F17" s="4"/>
      <c r="G17" s="14"/>
      <c r="H17" s="14"/>
      <c r="I17" s="14"/>
      <c r="J17" s="14"/>
      <c r="K17" s="14"/>
      <c r="L17" s="14"/>
      <c r="M17" s="147"/>
      <c r="N17" s="147"/>
      <c r="O17" s="147"/>
      <c r="P17" s="147"/>
      <c r="Q17" s="147"/>
      <c r="R17" s="147"/>
      <c r="S17" s="147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5"/>
      <c r="AJ17" s="90"/>
      <c r="AK17" s="74" t="str">
        <f t="shared" si="25"/>
        <v/>
      </c>
      <c r="AL17" s="71" t="str">
        <f t="shared" si="25"/>
        <v/>
      </c>
      <c r="AM17" s="71" t="str">
        <f t="shared" si="25"/>
        <v/>
      </c>
      <c r="AN17" s="71" t="str">
        <f t="shared" si="25"/>
        <v/>
      </c>
      <c r="AO17" s="71" t="str">
        <f t="shared" si="25"/>
        <v/>
      </c>
      <c r="AP17" s="71" t="str">
        <f t="shared" si="25"/>
        <v/>
      </c>
      <c r="AQ17" s="71" t="str">
        <f t="shared" si="25"/>
        <v/>
      </c>
      <c r="AR17" s="71" t="str">
        <f t="shared" si="25"/>
        <v/>
      </c>
      <c r="AS17" s="71" t="str">
        <f t="shared" si="25"/>
        <v/>
      </c>
      <c r="AT17" s="71" t="str">
        <f t="shared" si="25"/>
        <v/>
      </c>
      <c r="AU17" s="71" t="str">
        <f t="shared" si="26"/>
        <v/>
      </c>
      <c r="AV17" s="71" t="str">
        <f t="shared" si="26"/>
        <v/>
      </c>
      <c r="AW17" s="71" t="str">
        <f t="shared" si="26"/>
        <v/>
      </c>
      <c r="AX17" s="71" t="str">
        <f t="shared" si="26"/>
        <v/>
      </c>
      <c r="AY17" s="71" t="str">
        <f t="shared" si="26"/>
        <v/>
      </c>
      <c r="AZ17" s="71" t="str">
        <f t="shared" si="26"/>
        <v/>
      </c>
      <c r="BA17" s="71" t="str">
        <f t="shared" si="26"/>
        <v/>
      </c>
      <c r="BB17" s="71" t="str">
        <f t="shared" si="26"/>
        <v/>
      </c>
      <c r="BC17" s="71" t="str">
        <f t="shared" si="26"/>
        <v/>
      </c>
      <c r="BD17" s="71" t="str">
        <f t="shared" si="26"/>
        <v/>
      </c>
      <c r="BE17" s="71" t="str">
        <f t="shared" si="27"/>
        <v/>
      </c>
      <c r="BF17" s="71" t="str">
        <f t="shared" si="27"/>
        <v/>
      </c>
      <c r="BG17" s="71" t="str">
        <f t="shared" si="27"/>
        <v/>
      </c>
      <c r="BH17" s="71" t="str">
        <f t="shared" si="28"/>
        <v/>
      </c>
      <c r="BI17" s="71" t="str">
        <f t="shared" si="28"/>
        <v/>
      </c>
      <c r="BJ17" s="71" t="str">
        <f t="shared" si="28"/>
        <v/>
      </c>
      <c r="BK17" s="71" t="str">
        <f t="shared" si="28"/>
        <v/>
      </c>
      <c r="BL17" s="71" t="str">
        <f t="shared" si="28"/>
        <v/>
      </c>
      <c r="BM17" s="71" t="str">
        <f t="shared" si="28"/>
        <v/>
      </c>
      <c r="BN17" s="71" t="str">
        <f t="shared" si="28"/>
        <v/>
      </c>
      <c r="BO17" s="80">
        <f t="shared" si="29"/>
        <v>0</v>
      </c>
      <c r="BP17" s="24">
        <f t="shared" si="30"/>
        <v>0</v>
      </c>
      <c r="BQ17" s="28" t="s">
        <v>17</v>
      </c>
      <c r="BR17" s="82" t="str">
        <f t="shared" si="31"/>
        <v/>
      </c>
      <c r="BS17" s="82" t="str">
        <f t="shared" si="31"/>
        <v/>
      </c>
      <c r="BT17" s="82" t="str">
        <f t="shared" si="31"/>
        <v/>
      </c>
      <c r="BU17" s="82" t="str">
        <f t="shared" si="31"/>
        <v/>
      </c>
      <c r="BV17" s="82" t="str">
        <f t="shared" si="31"/>
        <v/>
      </c>
      <c r="BW17" s="82" t="str">
        <f t="shared" si="31"/>
        <v/>
      </c>
      <c r="BX17" s="83">
        <f t="shared" si="32"/>
        <v>0</v>
      </c>
      <c r="BY17" s="90"/>
      <c r="BZ17" s="15">
        <f t="shared" si="12"/>
        <v>0</v>
      </c>
      <c r="CA17" s="21">
        <f t="shared" si="13"/>
        <v>0</v>
      </c>
      <c r="CB17" s="21">
        <f t="shared" si="14"/>
        <v>0</v>
      </c>
      <c r="CC17" s="21">
        <f t="shared" si="15"/>
        <v>0</v>
      </c>
      <c r="CD17" s="21">
        <f t="shared" si="16"/>
        <v>0</v>
      </c>
      <c r="CE17" s="21">
        <f t="shared" si="17"/>
        <v>0</v>
      </c>
      <c r="CF17" s="21">
        <f t="shared" si="18"/>
        <v>0</v>
      </c>
      <c r="CG17" s="21">
        <f t="shared" si="19"/>
        <v>0</v>
      </c>
      <c r="CH17" s="21">
        <f t="shared" si="20"/>
        <v>0</v>
      </c>
      <c r="CI17" s="35">
        <f t="shared" si="21"/>
        <v>0</v>
      </c>
      <c r="CJ17" s="90"/>
      <c r="CK17" s="55">
        <f t="shared" si="22"/>
        <v>0</v>
      </c>
      <c r="CL17" s="90"/>
      <c r="CM17" s="46"/>
      <c r="CO17" s="53">
        <f t="shared" si="23"/>
        <v>0</v>
      </c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7"/>
      <c r="DU17" s="53">
        <f t="shared" si="24"/>
        <v>0</v>
      </c>
      <c r="DV17" s="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P17" s="14"/>
      <c r="EQ17" s="14"/>
      <c r="ER17" s="14"/>
      <c r="ES17" s="14"/>
      <c r="ET17" s="14"/>
      <c r="EU17" s="14"/>
      <c r="EV17" s="14"/>
      <c r="EW17" s="14"/>
      <c r="EX17" s="14"/>
      <c r="EY17" s="5"/>
    </row>
    <row r="18" spans="1:155" x14ac:dyDescent="0.2">
      <c r="A18" s="90"/>
      <c r="B18" s="49" t="str">
        <f t="shared" si="3"/>
        <v>n/a</v>
      </c>
      <c r="C18" s="14"/>
      <c r="D18" s="6"/>
      <c r="E18" s="94"/>
      <c r="F18" s="4"/>
      <c r="G18" s="14"/>
      <c r="H18" s="14"/>
      <c r="I18" s="14"/>
      <c r="J18" s="14"/>
      <c r="K18" s="14"/>
      <c r="L18" s="14"/>
      <c r="M18" s="147"/>
      <c r="N18" s="147"/>
      <c r="O18" s="147"/>
      <c r="P18" s="147"/>
      <c r="Q18" s="147"/>
      <c r="R18" s="147"/>
      <c r="S18" s="147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5"/>
      <c r="AJ18" s="90"/>
      <c r="AK18" s="74" t="str">
        <f t="shared" si="25"/>
        <v/>
      </c>
      <c r="AL18" s="71" t="str">
        <f t="shared" si="25"/>
        <v/>
      </c>
      <c r="AM18" s="71" t="str">
        <f t="shared" si="25"/>
        <v/>
      </c>
      <c r="AN18" s="71" t="str">
        <f t="shared" si="25"/>
        <v/>
      </c>
      <c r="AO18" s="71" t="str">
        <f t="shared" si="25"/>
        <v/>
      </c>
      <c r="AP18" s="71" t="str">
        <f t="shared" si="25"/>
        <v/>
      </c>
      <c r="AQ18" s="71" t="str">
        <f t="shared" si="25"/>
        <v/>
      </c>
      <c r="AR18" s="71" t="str">
        <f t="shared" si="25"/>
        <v/>
      </c>
      <c r="AS18" s="71" t="str">
        <f t="shared" si="25"/>
        <v/>
      </c>
      <c r="AT18" s="71" t="str">
        <f t="shared" si="25"/>
        <v/>
      </c>
      <c r="AU18" s="71" t="str">
        <f t="shared" si="26"/>
        <v/>
      </c>
      <c r="AV18" s="71" t="str">
        <f t="shared" si="26"/>
        <v/>
      </c>
      <c r="AW18" s="71" t="str">
        <f t="shared" si="26"/>
        <v/>
      </c>
      <c r="AX18" s="71" t="str">
        <f t="shared" si="26"/>
        <v/>
      </c>
      <c r="AY18" s="71" t="str">
        <f t="shared" si="26"/>
        <v/>
      </c>
      <c r="AZ18" s="71" t="str">
        <f t="shared" si="26"/>
        <v/>
      </c>
      <c r="BA18" s="71" t="str">
        <f t="shared" si="26"/>
        <v/>
      </c>
      <c r="BB18" s="71" t="str">
        <f t="shared" si="26"/>
        <v/>
      </c>
      <c r="BC18" s="71" t="str">
        <f t="shared" si="26"/>
        <v/>
      </c>
      <c r="BD18" s="71" t="str">
        <f t="shared" si="26"/>
        <v/>
      </c>
      <c r="BE18" s="71" t="str">
        <f t="shared" si="27"/>
        <v/>
      </c>
      <c r="BF18" s="71" t="str">
        <f t="shared" si="27"/>
        <v/>
      </c>
      <c r="BG18" s="71" t="str">
        <f t="shared" si="27"/>
        <v/>
      </c>
      <c r="BH18" s="71" t="str">
        <f t="shared" si="28"/>
        <v/>
      </c>
      <c r="BI18" s="71" t="str">
        <f t="shared" si="28"/>
        <v/>
      </c>
      <c r="BJ18" s="71" t="str">
        <f t="shared" si="28"/>
        <v/>
      </c>
      <c r="BK18" s="71" t="str">
        <f t="shared" si="28"/>
        <v/>
      </c>
      <c r="BL18" s="71" t="str">
        <f t="shared" si="28"/>
        <v/>
      </c>
      <c r="BM18" s="71" t="str">
        <f t="shared" si="28"/>
        <v/>
      </c>
      <c r="BN18" s="71" t="str">
        <f t="shared" si="28"/>
        <v/>
      </c>
      <c r="BO18" s="80">
        <f t="shared" si="29"/>
        <v>0</v>
      </c>
      <c r="BP18" s="24">
        <f t="shared" si="30"/>
        <v>0</v>
      </c>
      <c r="BQ18" s="28" t="s">
        <v>17</v>
      </c>
      <c r="BR18" s="82" t="str">
        <f t="shared" si="31"/>
        <v/>
      </c>
      <c r="BS18" s="82" t="str">
        <f t="shared" si="31"/>
        <v/>
      </c>
      <c r="BT18" s="82" t="str">
        <f t="shared" si="31"/>
        <v/>
      </c>
      <c r="BU18" s="82" t="str">
        <f t="shared" si="31"/>
        <v/>
      </c>
      <c r="BV18" s="82" t="str">
        <f t="shared" si="31"/>
        <v/>
      </c>
      <c r="BW18" s="82" t="str">
        <f t="shared" si="31"/>
        <v/>
      </c>
      <c r="BX18" s="83">
        <f t="shared" si="32"/>
        <v>0</v>
      </c>
      <c r="BY18" s="90"/>
      <c r="BZ18" s="15">
        <f t="shared" si="12"/>
        <v>0</v>
      </c>
      <c r="CA18" s="21">
        <f t="shared" si="13"/>
        <v>0</v>
      </c>
      <c r="CB18" s="21">
        <f t="shared" si="14"/>
        <v>0</v>
      </c>
      <c r="CC18" s="21">
        <f t="shared" si="15"/>
        <v>0</v>
      </c>
      <c r="CD18" s="21">
        <f t="shared" si="16"/>
        <v>0</v>
      </c>
      <c r="CE18" s="21">
        <f t="shared" si="17"/>
        <v>0</v>
      </c>
      <c r="CF18" s="21">
        <f t="shared" si="18"/>
        <v>0</v>
      </c>
      <c r="CG18" s="21">
        <f t="shared" si="19"/>
        <v>0</v>
      </c>
      <c r="CH18" s="21">
        <f t="shared" si="20"/>
        <v>0</v>
      </c>
      <c r="CI18" s="35">
        <f t="shared" si="21"/>
        <v>0</v>
      </c>
      <c r="CJ18" s="90"/>
      <c r="CK18" s="55">
        <f t="shared" si="22"/>
        <v>0</v>
      </c>
      <c r="CL18" s="90"/>
      <c r="CM18" s="46"/>
      <c r="CO18" s="53">
        <f t="shared" si="23"/>
        <v>0</v>
      </c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7"/>
      <c r="DU18" s="53">
        <f t="shared" si="24"/>
        <v>0</v>
      </c>
      <c r="DV18" s="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P18" s="14"/>
      <c r="EQ18" s="14"/>
      <c r="ER18" s="14"/>
      <c r="ES18" s="14"/>
      <c r="ET18" s="14"/>
      <c r="EU18" s="14"/>
      <c r="EV18" s="14"/>
      <c r="EW18" s="14"/>
      <c r="EX18" s="14"/>
      <c r="EY18" s="5"/>
    </row>
    <row r="19" spans="1:155" x14ac:dyDescent="0.2">
      <c r="A19" s="90"/>
      <c r="B19" s="49" t="str">
        <f t="shared" si="3"/>
        <v>n/a</v>
      </c>
      <c r="C19" s="14"/>
      <c r="D19" s="6"/>
      <c r="E19" s="94"/>
      <c r="F19" s="4"/>
      <c r="G19" s="14"/>
      <c r="H19" s="14"/>
      <c r="I19" s="14"/>
      <c r="J19" s="14"/>
      <c r="K19" s="14"/>
      <c r="L19" s="14"/>
      <c r="M19" s="147"/>
      <c r="N19" s="147"/>
      <c r="O19" s="147"/>
      <c r="P19" s="147"/>
      <c r="Q19" s="147"/>
      <c r="R19" s="147"/>
      <c r="S19" s="147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5"/>
      <c r="AJ19" s="90"/>
      <c r="AK19" s="74" t="str">
        <f t="shared" si="25"/>
        <v/>
      </c>
      <c r="AL19" s="71" t="str">
        <f t="shared" si="25"/>
        <v/>
      </c>
      <c r="AM19" s="71" t="str">
        <f t="shared" si="25"/>
        <v/>
      </c>
      <c r="AN19" s="71" t="str">
        <f t="shared" si="25"/>
        <v/>
      </c>
      <c r="AO19" s="71" t="str">
        <f t="shared" si="25"/>
        <v/>
      </c>
      <c r="AP19" s="71" t="str">
        <f t="shared" si="25"/>
        <v/>
      </c>
      <c r="AQ19" s="71" t="str">
        <f t="shared" si="25"/>
        <v/>
      </c>
      <c r="AR19" s="71" t="str">
        <f t="shared" si="25"/>
        <v/>
      </c>
      <c r="AS19" s="71" t="str">
        <f t="shared" si="25"/>
        <v/>
      </c>
      <c r="AT19" s="71" t="str">
        <f t="shared" si="25"/>
        <v/>
      </c>
      <c r="AU19" s="71" t="str">
        <f t="shared" si="26"/>
        <v/>
      </c>
      <c r="AV19" s="71" t="str">
        <f t="shared" si="26"/>
        <v/>
      </c>
      <c r="AW19" s="71" t="str">
        <f t="shared" si="26"/>
        <v/>
      </c>
      <c r="AX19" s="71" t="str">
        <f t="shared" si="26"/>
        <v/>
      </c>
      <c r="AY19" s="71" t="str">
        <f t="shared" si="26"/>
        <v/>
      </c>
      <c r="AZ19" s="71" t="str">
        <f t="shared" si="26"/>
        <v/>
      </c>
      <c r="BA19" s="71" t="str">
        <f t="shared" si="26"/>
        <v/>
      </c>
      <c r="BB19" s="71" t="str">
        <f t="shared" si="26"/>
        <v/>
      </c>
      <c r="BC19" s="71" t="str">
        <f t="shared" si="26"/>
        <v/>
      </c>
      <c r="BD19" s="71" t="str">
        <f t="shared" si="26"/>
        <v/>
      </c>
      <c r="BE19" s="71" t="str">
        <f t="shared" si="27"/>
        <v/>
      </c>
      <c r="BF19" s="71" t="str">
        <f t="shared" si="27"/>
        <v/>
      </c>
      <c r="BG19" s="71" t="str">
        <f t="shared" si="27"/>
        <v/>
      </c>
      <c r="BH19" s="71" t="str">
        <f t="shared" si="28"/>
        <v/>
      </c>
      <c r="BI19" s="71" t="str">
        <f t="shared" si="28"/>
        <v/>
      </c>
      <c r="BJ19" s="71" t="str">
        <f t="shared" si="28"/>
        <v/>
      </c>
      <c r="BK19" s="71" t="str">
        <f t="shared" si="28"/>
        <v/>
      </c>
      <c r="BL19" s="71" t="str">
        <f t="shared" si="28"/>
        <v/>
      </c>
      <c r="BM19" s="71" t="str">
        <f t="shared" si="28"/>
        <v/>
      </c>
      <c r="BN19" s="71" t="str">
        <f t="shared" si="28"/>
        <v/>
      </c>
      <c r="BO19" s="80">
        <f t="shared" si="29"/>
        <v>0</v>
      </c>
      <c r="BP19" s="24">
        <f t="shared" si="30"/>
        <v>0</v>
      </c>
      <c r="BQ19" s="28" t="s">
        <v>17</v>
      </c>
      <c r="BR19" s="82" t="str">
        <f t="shared" si="31"/>
        <v/>
      </c>
      <c r="BS19" s="82" t="str">
        <f t="shared" si="31"/>
        <v/>
      </c>
      <c r="BT19" s="82" t="str">
        <f t="shared" si="31"/>
        <v/>
      </c>
      <c r="BU19" s="82" t="str">
        <f t="shared" si="31"/>
        <v/>
      </c>
      <c r="BV19" s="82" t="str">
        <f t="shared" si="31"/>
        <v/>
      </c>
      <c r="BW19" s="82" t="str">
        <f t="shared" si="31"/>
        <v/>
      </c>
      <c r="BX19" s="83">
        <f t="shared" si="32"/>
        <v>0</v>
      </c>
      <c r="BY19" s="90"/>
      <c r="BZ19" s="15">
        <f t="shared" si="12"/>
        <v>0</v>
      </c>
      <c r="CA19" s="21">
        <f t="shared" si="13"/>
        <v>0</v>
      </c>
      <c r="CB19" s="21">
        <f t="shared" si="14"/>
        <v>0</v>
      </c>
      <c r="CC19" s="21">
        <f t="shared" si="15"/>
        <v>0</v>
      </c>
      <c r="CD19" s="21">
        <f t="shared" si="16"/>
        <v>0</v>
      </c>
      <c r="CE19" s="21">
        <f t="shared" si="17"/>
        <v>0</v>
      </c>
      <c r="CF19" s="21">
        <f t="shared" si="18"/>
        <v>0</v>
      </c>
      <c r="CG19" s="21">
        <f t="shared" si="19"/>
        <v>0</v>
      </c>
      <c r="CH19" s="21">
        <f t="shared" si="20"/>
        <v>0</v>
      </c>
      <c r="CI19" s="35">
        <f t="shared" si="21"/>
        <v>0</v>
      </c>
      <c r="CJ19" s="90"/>
      <c r="CK19" s="55">
        <f t="shared" si="22"/>
        <v>0</v>
      </c>
      <c r="CL19" s="90"/>
      <c r="CM19" s="46"/>
      <c r="CO19" s="53">
        <f t="shared" si="23"/>
        <v>0</v>
      </c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7"/>
      <c r="DU19" s="53">
        <f t="shared" si="24"/>
        <v>0</v>
      </c>
      <c r="DV19" s="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P19" s="14"/>
      <c r="EQ19" s="14"/>
      <c r="ER19" s="14"/>
      <c r="ES19" s="14"/>
      <c r="ET19" s="14"/>
      <c r="EU19" s="14"/>
      <c r="EV19" s="14"/>
      <c r="EW19" s="14"/>
      <c r="EX19" s="14"/>
      <c r="EY19" s="5"/>
    </row>
    <row r="20" spans="1:155" x14ac:dyDescent="0.2">
      <c r="A20" s="90"/>
      <c r="B20" s="49" t="str">
        <f t="shared" ref="B20:B36" si="33">IF(BX20=0,"n/a",RANK(BX20,BX$9:BX$36))</f>
        <v>n/a</v>
      </c>
      <c r="C20" s="14"/>
      <c r="D20" s="6"/>
      <c r="E20" s="9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5"/>
      <c r="AJ20" s="90"/>
      <c r="AK20" s="74" t="str">
        <f t="shared" ref="AK20:AT24" si="34">IF(ISNUMBER(F20),ROUND(((F$5-F20)/F$5*10+0.5),1),IF(F20="","",0))</f>
        <v/>
      </c>
      <c r="AL20" s="71" t="str">
        <f t="shared" si="34"/>
        <v/>
      </c>
      <c r="AM20" s="71" t="str">
        <f t="shared" si="34"/>
        <v/>
      </c>
      <c r="AN20" s="71" t="str">
        <f t="shared" si="34"/>
        <v/>
      </c>
      <c r="AO20" s="71" t="str">
        <f t="shared" si="34"/>
        <v/>
      </c>
      <c r="AP20" s="71" t="str">
        <f t="shared" si="34"/>
        <v/>
      </c>
      <c r="AQ20" s="71" t="str">
        <f t="shared" si="34"/>
        <v/>
      </c>
      <c r="AR20" s="71" t="str">
        <f t="shared" si="34"/>
        <v/>
      </c>
      <c r="AS20" s="71" t="str">
        <f t="shared" si="34"/>
        <v/>
      </c>
      <c r="AT20" s="71" t="str">
        <f t="shared" si="34"/>
        <v/>
      </c>
      <c r="AU20" s="71" t="str">
        <f t="shared" ref="AU20:BD24" si="35">IF(ISNUMBER(P20),ROUND(((P$5-P20)/P$5*10+0.5),1),IF(P20="","",0))</f>
        <v/>
      </c>
      <c r="AV20" s="71" t="str">
        <f t="shared" si="35"/>
        <v/>
      </c>
      <c r="AW20" s="71" t="str">
        <f t="shared" si="35"/>
        <v/>
      </c>
      <c r="AX20" s="71" t="str">
        <f t="shared" si="35"/>
        <v/>
      </c>
      <c r="AY20" s="71" t="str">
        <f t="shared" si="35"/>
        <v/>
      </c>
      <c r="AZ20" s="71" t="str">
        <f t="shared" si="35"/>
        <v/>
      </c>
      <c r="BA20" s="71" t="str">
        <f t="shared" si="35"/>
        <v/>
      </c>
      <c r="BB20" s="71" t="str">
        <f t="shared" si="35"/>
        <v/>
      </c>
      <c r="BC20" s="71" t="str">
        <f t="shared" si="35"/>
        <v/>
      </c>
      <c r="BD20" s="71" t="str">
        <f t="shared" si="35"/>
        <v/>
      </c>
      <c r="BE20" s="71" t="str">
        <f t="shared" ref="BE20:BN24" si="36">IF(ISNUMBER(Z20),ROUND(((Z$5-Z20)/Z$5*10+0.5),1),IF(Z20="","",0))</f>
        <v/>
      </c>
      <c r="BF20" s="71" t="str">
        <f t="shared" si="36"/>
        <v/>
      </c>
      <c r="BG20" s="71" t="str">
        <f t="shared" si="36"/>
        <v/>
      </c>
      <c r="BH20" s="71" t="str">
        <f t="shared" si="36"/>
        <v/>
      </c>
      <c r="BI20" s="71" t="str">
        <f t="shared" si="36"/>
        <v/>
      </c>
      <c r="BJ20" s="71" t="str">
        <f t="shared" si="36"/>
        <v/>
      </c>
      <c r="BK20" s="71" t="str">
        <f t="shared" si="36"/>
        <v/>
      </c>
      <c r="BL20" s="71" t="str">
        <f t="shared" si="36"/>
        <v/>
      </c>
      <c r="BM20" s="71" t="str">
        <f t="shared" si="36"/>
        <v/>
      </c>
      <c r="BN20" s="71" t="str">
        <f t="shared" si="36"/>
        <v/>
      </c>
      <c r="BO20" s="80">
        <f t="shared" si="29"/>
        <v>0</v>
      </c>
      <c r="BP20" s="24">
        <f t="shared" si="30"/>
        <v>0</v>
      </c>
      <c r="BQ20" s="28" t="s">
        <v>17</v>
      </c>
      <c r="BR20" s="82" t="str">
        <f t="shared" ref="BR20:BW28" si="37">IF(($B$5&gt;=BR$8)*AND($BP20&gt;=BR$8),SMALL($AK20:$BN20,BR$8),"")</f>
        <v/>
      </c>
      <c r="BS20" s="82" t="str">
        <f t="shared" si="37"/>
        <v/>
      </c>
      <c r="BT20" s="82" t="str">
        <f t="shared" si="37"/>
        <v/>
      </c>
      <c r="BU20" s="82" t="str">
        <f t="shared" si="37"/>
        <v/>
      </c>
      <c r="BV20" s="82" t="str">
        <f t="shared" si="37"/>
        <v/>
      </c>
      <c r="BW20" s="82" t="str">
        <f t="shared" si="37"/>
        <v/>
      </c>
      <c r="BX20" s="83">
        <f t="shared" si="32"/>
        <v>0</v>
      </c>
      <c r="BY20" s="90"/>
      <c r="BZ20" s="15">
        <f t="shared" ref="BZ20:BZ36" si="38">COUNTIF($F20:$AI20,1)</f>
        <v>0</v>
      </c>
      <c r="CA20" s="21">
        <f t="shared" ref="CA20:CA36" si="39">COUNTIF($F20:$AI20,2)</f>
        <v>0</v>
      </c>
      <c r="CB20" s="21">
        <f t="shared" ref="CB20:CB36" si="40">COUNTIF($F20:$AI20,3)</f>
        <v>0</v>
      </c>
      <c r="CC20" s="21">
        <f t="shared" ref="CC20:CC36" si="41">COUNTIF($F20:$AI20,4)</f>
        <v>0</v>
      </c>
      <c r="CD20" s="21">
        <f t="shared" ref="CD20:CD36" si="42">COUNTIF($F20:$AI20,5)</f>
        <v>0</v>
      </c>
      <c r="CE20" s="21">
        <f t="shared" ref="CE20:CE36" si="43">COUNTIF($F20:$AI20,6)</f>
        <v>0</v>
      </c>
      <c r="CF20" s="21">
        <f t="shared" ref="CF20:CF36" si="44">COUNTIF($F20:$AI20,7)</f>
        <v>0</v>
      </c>
      <c r="CG20" s="21">
        <f t="shared" ref="CG20:CG36" si="45">COUNTIF($F20:$AI20,8)</f>
        <v>0</v>
      </c>
      <c r="CH20" s="21">
        <f t="shared" ref="CH20:CH36" si="46">COUNTIF($F20:$AI20,9)</f>
        <v>0</v>
      </c>
      <c r="CI20" s="35">
        <f t="shared" ref="CI20:CI36" si="47">COUNTIF($F20:$AI20,10)</f>
        <v>0</v>
      </c>
      <c r="CJ20" s="90"/>
      <c r="CK20" s="55">
        <f t="shared" si="22"/>
        <v>0</v>
      </c>
      <c r="CL20" s="90"/>
      <c r="CM20" s="46"/>
      <c r="CO20" s="53">
        <f t="shared" ref="CO20:CO36" si="48">D20</f>
        <v>0</v>
      </c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7"/>
      <c r="DU20" s="53">
        <f t="shared" ref="DU20:DU36" si="49">D20</f>
        <v>0</v>
      </c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5"/>
    </row>
    <row r="21" spans="1:155" x14ac:dyDescent="0.2">
      <c r="A21" s="90"/>
      <c r="B21" s="49" t="str">
        <f t="shared" si="33"/>
        <v>n/a</v>
      </c>
      <c r="C21" s="14"/>
      <c r="D21" s="6"/>
      <c r="E21" s="9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5"/>
      <c r="AJ21" s="90"/>
      <c r="AK21" s="74" t="str">
        <f t="shared" si="34"/>
        <v/>
      </c>
      <c r="AL21" s="71" t="str">
        <f t="shared" si="34"/>
        <v/>
      </c>
      <c r="AM21" s="71" t="str">
        <f t="shared" si="34"/>
        <v/>
      </c>
      <c r="AN21" s="71" t="str">
        <f t="shared" si="34"/>
        <v/>
      </c>
      <c r="AO21" s="71" t="str">
        <f t="shared" si="34"/>
        <v/>
      </c>
      <c r="AP21" s="71" t="str">
        <f t="shared" si="34"/>
        <v/>
      </c>
      <c r="AQ21" s="71" t="str">
        <f t="shared" si="34"/>
        <v/>
      </c>
      <c r="AR21" s="71" t="str">
        <f t="shared" si="34"/>
        <v/>
      </c>
      <c r="AS21" s="71" t="str">
        <f t="shared" si="34"/>
        <v/>
      </c>
      <c r="AT21" s="71" t="str">
        <f t="shared" si="34"/>
        <v/>
      </c>
      <c r="AU21" s="71" t="str">
        <f t="shared" si="35"/>
        <v/>
      </c>
      <c r="AV21" s="71" t="str">
        <f t="shared" si="35"/>
        <v/>
      </c>
      <c r="AW21" s="71" t="str">
        <f t="shared" si="35"/>
        <v/>
      </c>
      <c r="AX21" s="71" t="str">
        <f t="shared" si="35"/>
        <v/>
      </c>
      <c r="AY21" s="71" t="str">
        <f t="shared" si="35"/>
        <v/>
      </c>
      <c r="AZ21" s="71" t="str">
        <f t="shared" si="35"/>
        <v/>
      </c>
      <c r="BA21" s="71" t="str">
        <f t="shared" si="35"/>
        <v/>
      </c>
      <c r="BB21" s="71" t="str">
        <f t="shared" si="35"/>
        <v/>
      </c>
      <c r="BC21" s="71" t="str">
        <f t="shared" si="35"/>
        <v/>
      </c>
      <c r="BD21" s="71" t="str">
        <f t="shared" si="35"/>
        <v/>
      </c>
      <c r="BE21" s="71" t="str">
        <f t="shared" si="36"/>
        <v/>
      </c>
      <c r="BF21" s="71" t="str">
        <f t="shared" si="36"/>
        <v/>
      </c>
      <c r="BG21" s="71" t="str">
        <f t="shared" si="36"/>
        <v/>
      </c>
      <c r="BH21" s="71" t="str">
        <f t="shared" si="36"/>
        <v/>
      </c>
      <c r="BI21" s="71" t="str">
        <f t="shared" si="36"/>
        <v/>
      </c>
      <c r="BJ21" s="71" t="str">
        <f t="shared" si="36"/>
        <v/>
      </c>
      <c r="BK21" s="71" t="str">
        <f t="shared" si="36"/>
        <v/>
      </c>
      <c r="BL21" s="71" t="str">
        <f t="shared" si="36"/>
        <v/>
      </c>
      <c r="BM21" s="71" t="str">
        <f t="shared" si="36"/>
        <v/>
      </c>
      <c r="BN21" s="71" t="str">
        <f t="shared" si="36"/>
        <v/>
      </c>
      <c r="BO21" s="80">
        <f t="shared" si="29"/>
        <v>0</v>
      </c>
      <c r="BP21" s="24">
        <f t="shared" si="30"/>
        <v>0</v>
      </c>
      <c r="BQ21" s="28" t="s">
        <v>17</v>
      </c>
      <c r="BR21" s="82" t="str">
        <f t="shared" si="37"/>
        <v/>
      </c>
      <c r="BS21" s="82" t="str">
        <f t="shared" si="37"/>
        <v/>
      </c>
      <c r="BT21" s="82" t="str">
        <f t="shared" si="37"/>
        <v/>
      </c>
      <c r="BU21" s="82" t="str">
        <f t="shared" si="37"/>
        <v/>
      </c>
      <c r="BV21" s="82" t="str">
        <f t="shared" si="37"/>
        <v/>
      </c>
      <c r="BW21" s="82" t="str">
        <f t="shared" si="37"/>
        <v/>
      </c>
      <c r="BX21" s="83">
        <f t="shared" si="32"/>
        <v>0</v>
      </c>
      <c r="BY21" s="90"/>
      <c r="BZ21" s="15">
        <f t="shared" si="38"/>
        <v>0</v>
      </c>
      <c r="CA21" s="21">
        <f t="shared" si="39"/>
        <v>0</v>
      </c>
      <c r="CB21" s="21">
        <f t="shared" si="40"/>
        <v>0</v>
      </c>
      <c r="CC21" s="21">
        <f t="shared" si="41"/>
        <v>0</v>
      </c>
      <c r="CD21" s="21">
        <f t="shared" si="42"/>
        <v>0</v>
      </c>
      <c r="CE21" s="21">
        <f t="shared" si="43"/>
        <v>0</v>
      </c>
      <c r="CF21" s="21">
        <f t="shared" si="44"/>
        <v>0</v>
      </c>
      <c r="CG21" s="21">
        <f t="shared" si="45"/>
        <v>0</v>
      </c>
      <c r="CH21" s="21">
        <f t="shared" si="46"/>
        <v>0</v>
      </c>
      <c r="CI21" s="35">
        <f t="shared" si="47"/>
        <v>0</v>
      </c>
      <c r="CJ21" s="90"/>
      <c r="CK21" s="55">
        <f t="shared" ref="CK21:CK36" si="50">BZ21*$BZ$5+CA21*$CA$5+CB21*$CB$5+CC21*$CC$5+CD21*$CD$5+CE21*$CE$5+CF21*$CF$5+CG21*$CG$5</f>
        <v>0</v>
      </c>
      <c r="CL21" s="90"/>
      <c r="CM21" s="46"/>
      <c r="CO21" s="53">
        <f t="shared" si="48"/>
        <v>0</v>
      </c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7"/>
      <c r="DU21" s="53">
        <f t="shared" si="49"/>
        <v>0</v>
      </c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5"/>
    </row>
    <row r="22" spans="1:155" x14ac:dyDescent="0.2">
      <c r="A22" s="90"/>
      <c r="B22" s="49" t="str">
        <f t="shared" si="33"/>
        <v>n/a</v>
      </c>
      <c r="C22" s="14"/>
      <c r="D22" s="6"/>
      <c r="E22" s="9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5"/>
      <c r="AJ22" s="90"/>
      <c r="AK22" s="74" t="str">
        <f t="shared" si="34"/>
        <v/>
      </c>
      <c r="AL22" s="71" t="str">
        <f t="shared" si="34"/>
        <v/>
      </c>
      <c r="AM22" s="71" t="str">
        <f t="shared" si="34"/>
        <v/>
      </c>
      <c r="AN22" s="71" t="str">
        <f t="shared" si="34"/>
        <v/>
      </c>
      <c r="AO22" s="71" t="str">
        <f t="shared" si="34"/>
        <v/>
      </c>
      <c r="AP22" s="71" t="str">
        <f t="shared" si="34"/>
        <v/>
      </c>
      <c r="AQ22" s="71" t="str">
        <f t="shared" si="34"/>
        <v/>
      </c>
      <c r="AR22" s="71" t="str">
        <f t="shared" si="34"/>
        <v/>
      </c>
      <c r="AS22" s="71" t="str">
        <f t="shared" si="34"/>
        <v/>
      </c>
      <c r="AT22" s="71" t="str">
        <f t="shared" si="34"/>
        <v/>
      </c>
      <c r="AU22" s="71" t="str">
        <f t="shared" si="35"/>
        <v/>
      </c>
      <c r="AV22" s="71" t="str">
        <f t="shared" si="35"/>
        <v/>
      </c>
      <c r="AW22" s="71" t="str">
        <f t="shared" si="35"/>
        <v/>
      </c>
      <c r="AX22" s="71" t="str">
        <f t="shared" si="35"/>
        <v/>
      </c>
      <c r="AY22" s="71" t="str">
        <f t="shared" si="35"/>
        <v/>
      </c>
      <c r="AZ22" s="71" t="str">
        <f t="shared" si="35"/>
        <v/>
      </c>
      <c r="BA22" s="71" t="str">
        <f t="shared" si="35"/>
        <v/>
      </c>
      <c r="BB22" s="71" t="str">
        <f t="shared" si="35"/>
        <v/>
      </c>
      <c r="BC22" s="71" t="str">
        <f t="shared" si="35"/>
        <v/>
      </c>
      <c r="BD22" s="71" t="str">
        <f t="shared" si="35"/>
        <v/>
      </c>
      <c r="BE22" s="71" t="str">
        <f t="shared" si="36"/>
        <v/>
      </c>
      <c r="BF22" s="71" t="str">
        <f t="shared" si="36"/>
        <v/>
      </c>
      <c r="BG22" s="71" t="str">
        <f t="shared" si="36"/>
        <v/>
      </c>
      <c r="BH22" s="71" t="str">
        <f t="shared" si="36"/>
        <v/>
      </c>
      <c r="BI22" s="71" t="str">
        <f t="shared" si="36"/>
        <v/>
      </c>
      <c r="BJ22" s="71" t="str">
        <f t="shared" si="36"/>
        <v/>
      </c>
      <c r="BK22" s="71" t="str">
        <f t="shared" si="36"/>
        <v/>
      </c>
      <c r="BL22" s="71" t="str">
        <f t="shared" si="36"/>
        <v/>
      </c>
      <c r="BM22" s="71" t="str">
        <f t="shared" si="36"/>
        <v/>
      </c>
      <c r="BN22" s="71" t="str">
        <f t="shared" si="36"/>
        <v/>
      </c>
      <c r="BO22" s="80">
        <f t="shared" si="29"/>
        <v>0</v>
      </c>
      <c r="BP22" s="24">
        <f t="shared" si="30"/>
        <v>0</v>
      </c>
      <c r="BQ22" s="28" t="s">
        <v>17</v>
      </c>
      <c r="BR22" s="82" t="str">
        <f t="shared" si="37"/>
        <v/>
      </c>
      <c r="BS22" s="82" t="str">
        <f t="shared" si="37"/>
        <v/>
      </c>
      <c r="BT22" s="82" t="str">
        <f t="shared" si="37"/>
        <v/>
      </c>
      <c r="BU22" s="82" t="str">
        <f t="shared" si="37"/>
        <v/>
      </c>
      <c r="BV22" s="82" t="str">
        <f t="shared" si="37"/>
        <v/>
      </c>
      <c r="BW22" s="82" t="str">
        <f t="shared" si="37"/>
        <v/>
      </c>
      <c r="BX22" s="83">
        <f t="shared" si="32"/>
        <v>0</v>
      </c>
      <c r="BY22" s="90"/>
      <c r="BZ22" s="15">
        <f t="shared" si="38"/>
        <v>0</v>
      </c>
      <c r="CA22" s="21">
        <f t="shared" si="39"/>
        <v>0</v>
      </c>
      <c r="CB22" s="21">
        <f t="shared" si="40"/>
        <v>0</v>
      </c>
      <c r="CC22" s="21">
        <f t="shared" si="41"/>
        <v>0</v>
      </c>
      <c r="CD22" s="21">
        <f t="shared" si="42"/>
        <v>0</v>
      </c>
      <c r="CE22" s="21">
        <f t="shared" si="43"/>
        <v>0</v>
      </c>
      <c r="CF22" s="21">
        <f t="shared" si="44"/>
        <v>0</v>
      </c>
      <c r="CG22" s="21">
        <f t="shared" si="45"/>
        <v>0</v>
      </c>
      <c r="CH22" s="21">
        <f t="shared" si="46"/>
        <v>0</v>
      </c>
      <c r="CI22" s="35">
        <f t="shared" si="47"/>
        <v>0</v>
      </c>
      <c r="CJ22" s="90"/>
      <c r="CK22" s="55">
        <f t="shared" si="50"/>
        <v>0</v>
      </c>
      <c r="CL22" s="90"/>
      <c r="CM22" s="46"/>
      <c r="CO22" s="53">
        <f t="shared" si="48"/>
        <v>0</v>
      </c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7"/>
      <c r="DU22" s="53">
        <f t="shared" si="49"/>
        <v>0</v>
      </c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5"/>
    </row>
    <row r="23" spans="1:155" x14ac:dyDescent="0.2">
      <c r="A23" s="90"/>
      <c r="B23" s="49" t="str">
        <f t="shared" si="33"/>
        <v>n/a</v>
      </c>
      <c r="C23" s="14"/>
      <c r="D23" s="6"/>
      <c r="E23" s="9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5"/>
      <c r="AJ23" s="90"/>
      <c r="AK23" s="74" t="str">
        <f t="shared" si="34"/>
        <v/>
      </c>
      <c r="AL23" s="71" t="str">
        <f t="shared" si="34"/>
        <v/>
      </c>
      <c r="AM23" s="71" t="str">
        <f t="shared" si="34"/>
        <v/>
      </c>
      <c r="AN23" s="71" t="str">
        <f t="shared" si="34"/>
        <v/>
      </c>
      <c r="AO23" s="71" t="str">
        <f t="shared" si="34"/>
        <v/>
      </c>
      <c r="AP23" s="71" t="str">
        <f t="shared" si="34"/>
        <v/>
      </c>
      <c r="AQ23" s="71" t="str">
        <f t="shared" si="34"/>
        <v/>
      </c>
      <c r="AR23" s="71" t="str">
        <f t="shared" si="34"/>
        <v/>
      </c>
      <c r="AS23" s="71" t="str">
        <f t="shared" si="34"/>
        <v/>
      </c>
      <c r="AT23" s="71" t="str">
        <f t="shared" si="34"/>
        <v/>
      </c>
      <c r="AU23" s="71" t="str">
        <f t="shared" si="35"/>
        <v/>
      </c>
      <c r="AV23" s="71" t="str">
        <f t="shared" si="35"/>
        <v/>
      </c>
      <c r="AW23" s="71" t="str">
        <f t="shared" si="35"/>
        <v/>
      </c>
      <c r="AX23" s="71" t="str">
        <f t="shared" si="35"/>
        <v/>
      </c>
      <c r="AY23" s="71" t="str">
        <f t="shared" si="35"/>
        <v/>
      </c>
      <c r="AZ23" s="71" t="str">
        <f t="shared" si="35"/>
        <v/>
      </c>
      <c r="BA23" s="71" t="str">
        <f t="shared" si="35"/>
        <v/>
      </c>
      <c r="BB23" s="71" t="str">
        <f t="shared" si="35"/>
        <v/>
      </c>
      <c r="BC23" s="71" t="str">
        <f t="shared" si="35"/>
        <v/>
      </c>
      <c r="BD23" s="71" t="str">
        <f t="shared" si="35"/>
        <v/>
      </c>
      <c r="BE23" s="71" t="str">
        <f t="shared" si="36"/>
        <v/>
      </c>
      <c r="BF23" s="71" t="str">
        <f t="shared" si="36"/>
        <v/>
      </c>
      <c r="BG23" s="71" t="str">
        <f t="shared" si="36"/>
        <v/>
      </c>
      <c r="BH23" s="71" t="str">
        <f t="shared" si="36"/>
        <v/>
      </c>
      <c r="BI23" s="71" t="str">
        <f t="shared" si="36"/>
        <v/>
      </c>
      <c r="BJ23" s="71" t="str">
        <f t="shared" si="36"/>
        <v/>
      </c>
      <c r="BK23" s="71" t="str">
        <f t="shared" si="36"/>
        <v/>
      </c>
      <c r="BL23" s="71" t="str">
        <f t="shared" si="36"/>
        <v/>
      </c>
      <c r="BM23" s="71" t="str">
        <f t="shared" si="36"/>
        <v/>
      </c>
      <c r="BN23" s="71" t="str">
        <f t="shared" si="36"/>
        <v/>
      </c>
      <c r="BO23" s="80">
        <f t="shared" si="29"/>
        <v>0</v>
      </c>
      <c r="BP23" s="24">
        <f t="shared" si="30"/>
        <v>0</v>
      </c>
      <c r="BQ23" s="28" t="s">
        <v>17</v>
      </c>
      <c r="BR23" s="82" t="str">
        <f t="shared" si="37"/>
        <v/>
      </c>
      <c r="BS23" s="82" t="str">
        <f t="shared" si="37"/>
        <v/>
      </c>
      <c r="BT23" s="82" t="str">
        <f t="shared" si="37"/>
        <v/>
      </c>
      <c r="BU23" s="82" t="str">
        <f t="shared" si="37"/>
        <v/>
      </c>
      <c r="BV23" s="82" t="str">
        <f t="shared" si="37"/>
        <v/>
      </c>
      <c r="BW23" s="82" t="str">
        <f t="shared" si="37"/>
        <v/>
      </c>
      <c r="BX23" s="83">
        <f t="shared" si="32"/>
        <v>0</v>
      </c>
      <c r="BY23" s="90"/>
      <c r="BZ23" s="15">
        <f t="shared" si="38"/>
        <v>0</v>
      </c>
      <c r="CA23" s="21">
        <f t="shared" si="39"/>
        <v>0</v>
      </c>
      <c r="CB23" s="21">
        <f t="shared" si="40"/>
        <v>0</v>
      </c>
      <c r="CC23" s="21">
        <f t="shared" si="41"/>
        <v>0</v>
      </c>
      <c r="CD23" s="21">
        <f t="shared" si="42"/>
        <v>0</v>
      </c>
      <c r="CE23" s="21">
        <f t="shared" si="43"/>
        <v>0</v>
      </c>
      <c r="CF23" s="21">
        <f t="shared" si="44"/>
        <v>0</v>
      </c>
      <c r="CG23" s="21">
        <f t="shared" si="45"/>
        <v>0</v>
      </c>
      <c r="CH23" s="21">
        <f t="shared" si="46"/>
        <v>0</v>
      </c>
      <c r="CI23" s="35">
        <f t="shared" si="47"/>
        <v>0</v>
      </c>
      <c r="CJ23" s="90"/>
      <c r="CK23" s="55">
        <f t="shared" si="50"/>
        <v>0</v>
      </c>
      <c r="CL23" s="90"/>
      <c r="CM23" s="46"/>
      <c r="CO23" s="53">
        <f t="shared" si="48"/>
        <v>0</v>
      </c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7"/>
      <c r="DU23" s="53">
        <f t="shared" si="49"/>
        <v>0</v>
      </c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5"/>
    </row>
    <row r="24" spans="1:155" x14ac:dyDescent="0.2">
      <c r="A24" s="90"/>
      <c r="B24" s="49" t="str">
        <f t="shared" si="33"/>
        <v>n/a</v>
      </c>
      <c r="C24" s="14"/>
      <c r="D24" s="6"/>
      <c r="E24" s="9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5"/>
      <c r="AJ24" s="90"/>
      <c r="AK24" s="74" t="str">
        <f t="shared" si="34"/>
        <v/>
      </c>
      <c r="AL24" s="71" t="str">
        <f t="shared" si="34"/>
        <v/>
      </c>
      <c r="AM24" s="71" t="str">
        <f t="shared" si="34"/>
        <v/>
      </c>
      <c r="AN24" s="71" t="str">
        <f t="shared" si="34"/>
        <v/>
      </c>
      <c r="AO24" s="71" t="str">
        <f t="shared" si="34"/>
        <v/>
      </c>
      <c r="AP24" s="71" t="str">
        <f t="shared" si="34"/>
        <v/>
      </c>
      <c r="AQ24" s="71" t="str">
        <f t="shared" si="34"/>
        <v/>
      </c>
      <c r="AR24" s="71" t="str">
        <f t="shared" si="34"/>
        <v/>
      </c>
      <c r="AS24" s="71" t="str">
        <f t="shared" si="34"/>
        <v/>
      </c>
      <c r="AT24" s="71" t="str">
        <f t="shared" si="34"/>
        <v/>
      </c>
      <c r="AU24" s="71" t="str">
        <f t="shared" si="35"/>
        <v/>
      </c>
      <c r="AV24" s="71" t="str">
        <f t="shared" si="35"/>
        <v/>
      </c>
      <c r="AW24" s="71" t="str">
        <f t="shared" si="35"/>
        <v/>
      </c>
      <c r="AX24" s="71" t="str">
        <f t="shared" si="35"/>
        <v/>
      </c>
      <c r="AY24" s="71" t="str">
        <f t="shared" si="35"/>
        <v/>
      </c>
      <c r="AZ24" s="71" t="str">
        <f t="shared" si="35"/>
        <v/>
      </c>
      <c r="BA24" s="71" t="str">
        <f t="shared" si="35"/>
        <v/>
      </c>
      <c r="BB24" s="71" t="str">
        <f t="shared" si="35"/>
        <v/>
      </c>
      <c r="BC24" s="71" t="str">
        <f t="shared" si="35"/>
        <v/>
      </c>
      <c r="BD24" s="71" t="str">
        <f t="shared" si="35"/>
        <v/>
      </c>
      <c r="BE24" s="71" t="str">
        <f t="shared" si="36"/>
        <v/>
      </c>
      <c r="BF24" s="71" t="str">
        <f t="shared" si="36"/>
        <v/>
      </c>
      <c r="BG24" s="71" t="str">
        <f t="shared" si="36"/>
        <v/>
      </c>
      <c r="BH24" s="71" t="str">
        <f t="shared" si="36"/>
        <v/>
      </c>
      <c r="BI24" s="71" t="str">
        <f t="shared" si="36"/>
        <v/>
      </c>
      <c r="BJ24" s="71" t="str">
        <f t="shared" si="36"/>
        <v/>
      </c>
      <c r="BK24" s="71" t="str">
        <f t="shared" si="36"/>
        <v/>
      </c>
      <c r="BL24" s="71" t="str">
        <f t="shared" si="36"/>
        <v/>
      </c>
      <c r="BM24" s="71" t="str">
        <f t="shared" si="36"/>
        <v/>
      </c>
      <c r="BN24" s="71" t="str">
        <f t="shared" si="36"/>
        <v/>
      </c>
      <c r="BO24" s="80">
        <f t="shared" si="29"/>
        <v>0</v>
      </c>
      <c r="BP24" s="24">
        <f t="shared" si="30"/>
        <v>0</v>
      </c>
      <c r="BQ24" s="28" t="s">
        <v>17</v>
      </c>
      <c r="BR24" s="82" t="str">
        <f t="shared" si="37"/>
        <v/>
      </c>
      <c r="BS24" s="82" t="str">
        <f t="shared" si="37"/>
        <v/>
      </c>
      <c r="BT24" s="82" t="str">
        <f t="shared" si="37"/>
        <v/>
      </c>
      <c r="BU24" s="82" t="str">
        <f t="shared" si="37"/>
        <v/>
      </c>
      <c r="BV24" s="82" t="str">
        <f t="shared" si="37"/>
        <v/>
      </c>
      <c r="BW24" s="82" t="str">
        <f t="shared" si="37"/>
        <v/>
      </c>
      <c r="BX24" s="83">
        <f t="shared" si="32"/>
        <v>0</v>
      </c>
      <c r="BY24" s="90"/>
      <c r="BZ24" s="15">
        <f t="shared" si="38"/>
        <v>0</v>
      </c>
      <c r="CA24" s="21">
        <f t="shared" si="39"/>
        <v>0</v>
      </c>
      <c r="CB24" s="21">
        <f t="shared" si="40"/>
        <v>0</v>
      </c>
      <c r="CC24" s="21">
        <f t="shared" si="41"/>
        <v>0</v>
      </c>
      <c r="CD24" s="21">
        <f t="shared" si="42"/>
        <v>0</v>
      </c>
      <c r="CE24" s="21">
        <f t="shared" si="43"/>
        <v>0</v>
      </c>
      <c r="CF24" s="21">
        <f t="shared" si="44"/>
        <v>0</v>
      </c>
      <c r="CG24" s="21">
        <f t="shared" si="45"/>
        <v>0</v>
      </c>
      <c r="CH24" s="21">
        <f t="shared" si="46"/>
        <v>0</v>
      </c>
      <c r="CI24" s="35">
        <f t="shared" si="47"/>
        <v>0</v>
      </c>
      <c r="CJ24" s="90"/>
      <c r="CK24" s="55">
        <f t="shared" si="50"/>
        <v>0</v>
      </c>
      <c r="CL24" s="90"/>
      <c r="CM24" s="46"/>
      <c r="CO24" s="53">
        <f t="shared" si="48"/>
        <v>0</v>
      </c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7"/>
      <c r="DU24" s="53">
        <f t="shared" si="49"/>
        <v>0</v>
      </c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5"/>
    </row>
    <row r="25" spans="1:155" x14ac:dyDescent="0.2">
      <c r="A25" s="90"/>
      <c r="B25" s="49" t="str">
        <f t="shared" si="33"/>
        <v>n/a</v>
      </c>
      <c r="C25" s="14"/>
      <c r="D25" s="6"/>
      <c r="E25" s="9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5"/>
      <c r="AJ25" s="90"/>
      <c r="AK25" s="74" t="str">
        <f t="shared" ref="AK25:AK36" si="51">IF(ISNUMBER(F25),ROUND(((F$5-F25)/F$5*10+0.5),1),IF(F25="","",0))</f>
        <v/>
      </c>
      <c r="AL25" s="71" t="str">
        <f t="shared" ref="AL25:AL36" si="52">IF(ISNUMBER(G25),ROUND(((G$5-G25)/G$5*10+0.5),1),IF(G25="","",0))</f>
        <v/>
      </c>
      <c r="AM25" s="71" t="str">
        <f t="shared" ref="AM25:AM36" si="53">IF(ISNUMBER(H25),ROUND(((H$5-H25)/H$5*10+0.5),1),IF(H25="","",0))</f>
        <v/>
      </c>
      <c r="AN25" s="71" t="str">
        <f t="shared" ref="AN25:AN36" si="54">IF(ISNUMBER(I25),ROUND(((I$5-I25)/I$5*10+0.5),1),IF(I25="","",0))</f>
        <v/>
      </c>
      <c r="AO25" s="71" t="str">
        <f t="shared" ref="AO25:AO36" si="55">IF(ISNUMBER(J25),ROUND(((J$5-J25)/J$5*10+0.5),1),IF(J25="","",0))</f>
        <v/>
      </c>
      <c r="AP25" s="71" t="str">
        <f t="shared" ref="AP25:AP36" si="56">IF(ISNUMBER(K25),ROUND(((K$5-K25)/K$5*10+0.5),1),IF(K25="","",0))</f>
        <v/>
      </c>
      <c r="AQ25" s="71" t="str">
        <f t="shared" ref="AQ25:AQ36" si="57">IF(ISNUMBER(L25),ROUND(((L$5-L25)/L$5*10+0.5),1),IF(L25="","",0))</f>
        <v/>
      </c>
      <c r="AR25" s="71" t="str">
        <f t="shared" ref="AR25:AR36" si="58">IF(ISNUMBER(M25),ROUND(((M$5-M25)/M$5*10+0.5),1),IF(M25="","",0))</f>
        <v/>
      </c>
      <c r="AS25" s="71" t="str">
        <f t="shared" ref="AS25:AS36" si="59">IF(ISNUMBER(N25),ROUND(((N$5-N25)/N$5*10+0.5),1),IF(N25="","",0))</f>
        <v/>
      </c>
      <c r="AT25" s="71" t="str">
        <f t="shared" ref="AT25:AT36" si="60">IF(ISNUMBER(O25),ROUND(((O$5-O25)/O$5*10+0.5),1),IF(O25="","",0))</f>
        <v/>
      </c>
      <c r="AU25" s="71" t="str">
        <f t="shared" ref="AU25:AU36" si="61">IF(ISNUMBER(P25),ROUND(((P$5-P25)/P$5*10+0.5),1),IF(P25="","",0))</f>
        <v/>
      </c>
      <c r="AV25" s="71" t="str">
        <f t="shared" ref="AV25:AV36" si="62">IF(ISNUMBER(Q25),ROUND(((Q$5-Q25)/Q$5*10+0.5),1),IF(Q25="","",0))</f>
        <v/>
      </c>
      <c r="AW25" s="71" t="str">
        <f t="shared" ref="AW25:AW36" si="63">IF(ISNUMBER(R25),ROUND(((R$5-R25)/R$5*10+0.5),1),IF(R25="","",0))</f>
        <v/>
      </c>
      <c r="AX25" s="71" t="str">
        <f t="shared" ref="AX25:AX36" si="64">IF(ISNUMBER(S25),ROUND(((S$5-S25)/S$5*10+0.5),1),IF(S25="","",0))</f>
        <v/>
      </c>
      <c r="AY25" s="71" t="str">
        <f t="shared" ref="AY25:AY36" si="65">IF(ISNUMBER(T25),ROUND(((T$5-T25)/T$5*10+0.5),1),IF(T25="","",0))</f>
        <v/>
      </c>
      <c r="AZ25" s="71" t="str">
        <f t="shared" ref="AZ25:AZ36" si="66">IF(ISNUMBER(U25),ROUND(((U$5-U25)/U$5*10+0.5),1),IF(U25="","",0))</f>
        <v/>
      </c>
      <c r="BA25" s="71" t="str">
        <f t="shared" ref="BA25:BA36" si="67">IF(ISNUMBER(V25),ROUND(((V$5-V25)/V$5*10+0.5),1),IF(V25="","",0))</f>
        <v/>
      </c>
      <c r="BB25" s="71" t="str">
        <f t="shared" ref="BB25:BB36" si="68">IF(ISNUMBER(W25),ROUND(((W$5-W25)/W$5*10+0.5),1),IF(W25="","",0))</f>
        <v/>
      </c>
      <c r="BC25" s="71" t="str">
        <f t="shared" ref="BC25:BC36" si="69">IF(ISNUMBER(X25),ROUND(((X$5-X25)/X$5*10+0.5),1),IF(X25="","",0))</f>
        <v/>
      </c>
      <c r="BD25" s="71" t="str">
        <f t="shared" ref="BD25:BD36" si="70">IF(ISNUMBER(Y25),ROUND(((Y$5-Y25)/Y$5*10+0.5),1),IF(Y25="","",0))</f>
        <v/>
      </c>
      <c r="BE25" s="71" t="str">
        <f t="shared" ref="BE25:BE36" si="71">IF(ISNUMBER(Z25),ROUND(((Z$5-Z25)/Z$5*10+0.5),1),IF(Z25="","",0))</f>
        <v/>
      </c>
      <c r="BF25" s="71" t="str">
        <f t="shared" ref="BF25:BF36" si="72">IF(ISNUMBER(AA25),ROUND(((AA$5-AA25)/AA$5*10+0.5),1),IF(AA25="","",0))</f>
        <v/>
      </c>
      <c r="BG25" s="71" t="str">
        <f t="shared" ref="BG25:BG36" si="73">IF(ISNUMBER(AB25),ROUND(((AB$5-AB25)/AB$5*10+0.5),1),IF(AB25="","",0))</f>
        <v/>
      </c>
      <c r="BH25" s="71" t="str">
        <f t="shared" ref="BH25:BH36" si="74">IF(ISNUMBER(AC25),ROUND(((AC$5-AC25)/AC$5*10+0.5),1),IF(AC25="","",0))</f>
        <v/>
      </c>
      <c r="BI25" s="71" t="str">
        <f t="shared" ref="BI25:BI36" si="75">IF(ISNUMBER(AD25),ROUND(((AD$5-AD25)/AD$5*10+0.5),1),IF(AD25="","",0))</f>
        <v/>
      </c>
      <c r="BJ25" s="71" t="str">
        <f t="shared" ref="BJ25:BJ36" si="76">IF(ISNUMBER(AE25),ROUND(((AE$5-AE25)/AE$5*10+0.5),1),IF(AE25="","",0))</f>
        <v/>
      </c>
      <c r="BK25" s="71" t="str">
        <f t="shared" ref="BK25:BK36" si="77">IF(ISNUMBER(AF25),ROUND(((AF$5-AF25)/AF$5*10+0.5),1),IF(AF25="","",0))</f>
        <v/>
      </c>
      <c r="BL25" s="71" t="str">
        <f t="shared" ref="BL25:BL36" si="78">IF(ISNUMBER(AG25),ROUND(((AG$5-AG25)/AG$5*10+0.5),1),IF(AG25="","",0))</f>
        <v/>
      </c>
      <c r="BM25" s="71" t="str">
        <f t="shared" ref="BM25:BM36" si="79">IF(ISNUMBER(AH25),ROUND(((AH$5-AH25)/AH$5*10+0.5),1),IF(AH25="","",0))</f>
        <v/>
      </c>
      <c r="BN25" s="71" t="str">
        <f t="shared" ref="BN25:BN36" si="80">IF(ISNUMBER(AI25),ROUND(((AI$5-AI25)/AI$5*10+0.5),1),IF(AI25="","",0))</f>
        <v/>
      </c>
      <c r="BO25" s="80">
        <f t="shared" ref="BO25:BO36" si="81">SUM(AK25:BN25)</f>
        <v>0</v>
      </c>
      <c r="BP25" s="24">
        <f t="shared" ref="BP25:BP36" si="82">COUNT(AK25:BN25)</f>
        <v>0</v>
      </c>
      <c r="BQ25" s="28" t="s">
        <v>17</v>
      </c>
      <c r="BR25" s="82" t="str">
        <f t="shared" si="37"/>
        <v/>
      </c>
      <c r="BS25" s="82" t="str">
        <f t="shared" si="37"/>
        <v/>
      </c>
      <c r="BT25" s="82" t="str">
        <f t="shared" si="37"/>
        <v/>
      </c>
      <c r="BU25" s="82" t="str">
        <f t="shared" si="37"/>
        <v/>
      </c>
      <c r="BV25" s="82" t="str">
        <f t="shared" si="37"/>
        <v/>
      </c>
      <c r="BW25" s="82" t="str">
        <f t="shared" si="37"/>
        <v/>
      </c>
      <c r="BX25" s="83">
        <f t="shared" ref="BX25:BX36" si="83">BO25-SUM(BR25:BW25)</f>
        <v>0</v>
      </c>
      <c r="BY25" s="90"/>
      <c r="BZ25" s="15">
        <f t="shared" si="38"/>
        <v>0</v>
      </c>
      <c r="CA25" s="21">
        <f t="shared" si="39"/>
        <v>0</v>
      </c>
      <c r="CB25" s="21">
        <f t="shared" si="40"/>
        <v>0</v>
      </c>
      <c r="CC25" s="21">
        <f t="shared" si="41"/>
        <v>0</v>
      </c>
      <c r="CD25" s="21">
        <f t="shared" si="42"/>
        <v>0</v>
      </c>
      <c r="CE25" s="21">
        <f t="shared" si="43"/>
        <v>0</v>
      </c>
      <c r="CF25" s="21">
        <f t="shared" si="44"/>
        <v>0</v>
      </c>
      <c r="CG25" s="21">
        <f t="shared" si="45"/>
        <v>0</v>
      </c>
      <c r="CH25" s="21">
        <f t="shared" si="46"/>
        <v>0</v>
      </c>
      <c r="CI25" s="35">
        <f t="shared" si="47"/>
        <v>0</v>
      </c>
      <c r="CJ25" s="90"/>
      <c r="CK25" s="55">
        <f t="shared" si="50"/>
        <v>0</v>
      </c>
      <c r="CL25" s="90"/>
      <c r="CM25" s="46"/>
      <c r="CO25" s="53">
        <f t="shared" si="48"/>
        <v>0</v>
      </c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7"/>
      <c r="DU25" s="53">
        <f t="shared" si="49"/>
        <v>0</v>
      </c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5"/>
    </row>
    <row r="26" spans="1:155" x14ac:dyDescent="0.2">
      <c r="A26" s="90"/>
      <c r="B26" s="49" t="str">
        <f t="shared" si="33"/>
        <v>n/a</v>
      </c>
      <c r="C26" s="14"/>
      <c r="D26" s="6"/>
      <c r="E26" s="9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5"/>
      <c r="AJ26" s="90"/>
      <c r="AK26" s="74" t="str">
        <f t="shared" si="51"/>
        <v/>
      </c>
      <c r="AL26" s="71" t="str">
        <f t="shared" si="52"/>
        <v/>
      </c>
      <c r="AM26" s="71" t="str">
        <f t="shared" si="53"/>
        <v/>
      </c>
      <c r="AN26" s="71" t="str">
        <f t="shared" si="54"/>
        <v/>
      </c>
      <c r="AO26" s="71" t="str">
        <f t="shared" si="55"/>
        <v/>
      </c>
      <c r="AP26" s="71" t="str">
        <f t="shared" si="56"/>
        <v/>
      </c>
      <c r="AQ26" s="71" t="str">
        <f t="shared" si="57"/>
        <v/>
      </c>
      <c r="AR26" s="71" t="str">
        <f t="shared" si="58"/>
        <v/>
      </c>
      <c r="AS26" s="71" t="str">
        <f t="shared" si="59"/>
        <v/>
      </c>
      <c r="AT26" s="71" t="str">
        <f t="shared" si="60"/>
        <v/>
      </c>
      <c r="AU26" s="71" t="str">
        <f t="shared" si="61"/>
        <v/>
      </c>
      <c r="AV26" s="71" t="str">
        <f t="shared" si="62"/>
        <v/>
      </c>
      <c r="AW26" s="71" t="str">
        <f t="shared" si="63"/>
        <v/>
      </c>
      <c r="AX26" s="71" t="str">
        <f t="shared" si="64"/>
        <v/>
      </c>
      <c r="AY26" s="71" t="str">
        <f t="shared" si="65"/>
        <v/>
      </c>
      <c r="AZ26" s="71" t="str">
        <f t="shared" si="66"/>
        <v/>
      </c>
      <c r="BA26" s="71" t="str">
        <f t="shared" si="67"/>
        <v/>
      </c>
      <c r="BB26" s="71" t="str">
        <f t="shared" si="68"/>
        <v/>
      </c>
      <c r="BC26" s="71" t="str">
        <f t="shared" si="69"/>
        <v/>
      </c>
      <c r="BD26" s="71" t="str">
        <f t="shared" si="70"/>
        <v/>
      </c>
      <c r="BE26" s="71" t="str">
        <f t="shared" si="71"/>
        <v/>
      </c>
      <c r="BF26" s="71" t="str">
        <f t="shared" si="72"/>
        <v/>
      </c>
      <c r="BG26" s="71" t="str">
        <f t="shared" si="73"/>
        <v/>
      </c>
      <c r="BH26" s="71" t="str">
        <f t="shared" si="74"/>
        <v/>
      </c>
      <c r="BI26" s="71" t="str">
        <f t="shared" si="75"/>
        <v/>
      </c>
      <c r="BJ26" s="71" t="str">
        <f t="shared" si="76"/>
        <v/>
      </c>
      <c r="BK26" s="71" t="str">
        <f t="shared" si="77"/>
        <v/>
      </c>
      <c r="BL26" s="71" t="str">
        <f t="shared" si="78"/>
        <v/>
      </c>
      <c r="BM26" s="71" t="str">
        <f t="shared" si="79"/>
        <v/>
      </c>
      <c r="BN26" s="71" t="str">
        <f t="shared" si="80"/>
        <v/>
      </c>
      <c r="BO26" s="80">
        <f t="shared" si="81"/>
        <v>0</v>
      </c>
      <c r="BP26" s="24">
        <f t="shared" si="82"/>
        <v>0</v>
      </c>
      <c r="BQ26" s="28" t="s">
        <v>17</v>
      </c>
      <c r="BR26" s="82" t="str">
        <f t="shared" si="37"/>
        <v/>
      </c>
      <c r="BS26" s="82" t="str">
        <f t="shared" si="37"/>
        <v/>
      </c>
      <c r="BT26" s="82" t="str">
        <f t="shared" si="37"/>
        <v/>
      </c>
      <c r="BU26" s="82" t="str">
        <f t="shared" si="37"/>
        <v/>
      </c>
      <c r="BV26" s="82" t="str">
        <f t="shared" si="37"/>
        <v/>
      </c>
      <c r="BW26" s="82" t="str">
        <f t="shared" si="37"/>
        <v/>
      </c>
      <c r="BX26" s="83">
        <f t="shared" si="83"/>
        <v>0</v>
      </c>
      <c r="BY26" s="90"/>
      <c r="BZ26" s="15">
        <f t="shared" si="38"/>
        <v>0</v>
      </c>
      <c r="CA26" s="21">
        <f t="shared" si="39"/>
        <v>0</v>
      </c>
      <c r="CB26" s="21">
        <f t="shared" si="40"/>
        <v>0</v>
      </c>
      <c r="CC26" s="21">
        <f t="shared" si="41"/>
        <v>0</v>
      </c>
      <c r="CD26" s="21">
        <f t="shared" si="42"/>
        <v>0</v>
      </c>
      <c r="CE26" s="21">
        <f t="shared" si="43"/>
        <v>0</v>
      </c>
      <c r="CF26" s="21">
        <f t="shared" si="44"/>
        <v>0</v>
      </c>
      <c r="CG26" s="21">
        <f t="shared" si="45"/>
        <v>0</v>
      </c>
      <c r="CH26" s="21">
        <f t="shared" si="46"/>
        <v>0</v>
      </c>
      <c r="CI26" s="35">
        <f t="shared" si="47"/>
        <v>0</v>
      </c>
      <c r="CJ26" s="90"/>
      <c r="CK26" s="55">
        <f t="shared" si="50"/>
        <v>0</v>
      </c>
      <c r="CL26" s="90"/>
      <c r="CM26" s="46"/>
      <c r="CO26" s="53">
        <f t="shared" si="48"/>
        <v>0</v>
      </c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7"/>
      <c r="DU26" s="53">
        <f t="shared" si="49"/>
        <v>0</v>
      </c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5"/>
    </row>
    <row r="27" spans="1:155" x14ac:dyDescent="0.2">
      <c r="A27" s="90"/>
      <c r="B27" s="49" t="str">
        <f t="shared" si="33"/>
        <v>n/a</v>
      </c>
      <c r="C27" s="14"/>
      <c r="D27" s="6"/>
      <c r="E27" s="9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5"/>
      <c r="AJ27" s="90"/>
      <c r="AK27" s="74" t="str">
        <f t="shared" si="51"/>
        <v/>
      </c>
      <c r="AL27" s="71" t="str">
        <f t="shared" si="52"/>
        <v/>
      </c>
      <c r="AM27" s="71" t="str">
        <f t="shared" si="53"/>
        <v/>
      </c>
      <c r="AN27" s="71" t="str">
        <f t="shared" si="54"/>
        <v/>
      </c>
      <c r="AO27" s="71" t="str">
        <f t="shared" si="55"/>
        <v/>
      </c>
      <c r="AP27" s="71" t="str">
        <f t="shared" si="56"/>
        <v/>
      </c>
      <c r="AQ27" s="71" t="str">
        <f t="shared" si="57"/>
        <v/>
      </c>
      <c r="AR27" s="71" t="str">
        <f t="shared" si="58"/>
        <v/>
      </c>
      <c r="AS27" s="71" t="str">
        <f t="shared" si="59"/>
        <v/>
      </c>
      <c r="AT27" s="71" t="str">
        <f t="shared" si="60"/>
        <v/>
      </c>
      <c r="AU27" s="71" t="str">
        <f t="shared" si="61"/>
        <v/>
      </c>
      <c r="AV27" s="71" t="str">
        <f t="shared" si="62"/>
        <v/>
      </c>
      <c r="AW27" s="71" t="str">
        <f t="shared" si="63"/>
        <v/>
      </c>
      <c r="AX27" s="71" t="str">
        <f t="shared" si="64"/>
        <v/>
      </c>
      <c r="AY27" s="71" t="str">
        <f t="shared" si="65"/>
        <v/>
      </c>
      <c r="AZ27" s="71" t="str">
        <f t="shared" si="66"/>
        <v/>
      </c>
      <c r="BA27" s="71" t="str">
        <f t="shared" si="67"/>
        <v/>
      </c>
      <c r="BB27" s="71" t="str">
        <f t="shared" si="68"/>
        <v/>
      </c>
      <c r="BC27" s="71" t="str">
        <f t="shared" si="69"/>
        <v/>
      </c>
      <c r="BD27" s="71" t="str">
        <f t="shared" si="70"/>
        <v/>
      </c>
      <c r="BE27" s="71" t="str">
        <f t="shared" si="71"/>
        <v/>
      </c>
      <c r="BF27" s="71" t="str">
        <f t="shared" si="72"/>
        <v/>
      </c>
      <c r="BG27" s="71" t="str">
        <f t="shared" si="73"/>
        <v/>
      </c>
      <c r="BH27" s="71" t="str">
        <f t="shared" si="74"/>
        <v/>
      </c>
      <c r="BI27" s="71" t="str">
        <f t="shared" si="75"/>
        <v/>
      </c>
      <c r="BJ27" s="71" t="str">
        <f t="shared" si="76"/>
        <v/>
      </c>
      <c r="BK27" s="71" t="str">
        <f t="shared" si="77"/>
        <v/>
      </c>
      <c r="BL27" s="71" t="str">
        <f t="shared" si="78"/>
        <v/>
      </c>
      <c r="BM27" s="71" t="str">
        <f t="shared" si="79"/>
        <v/>
      </c>
      <c r="BN27" s="71" t="str">
        <f t="shared" si="80"/>
        <v/>
      </c>
      <c r="BO27" s="80">
        <f t="shared" si="81"/>
        <v>0</v>
      </c>
      <c r="BP27" s="24">
        <f t="shared" si="82"/>
        <v>0</v>
      </c>
      <c r="BQ27" s="28" t="s">
        <v>17</v>
      </c>
      <c r="BR27" s="82" t="str">
        <f t="shared" si="37"/>
        <v/>
      </c>
      <c r="BS27" s="82" t="str">
        <f t="shared" si="37"/>
        <v/>
      </c>
      <c r="BT27" s="82" t="str">
        <f t="shared" si="37"/>
        <v/>
      </c>
      <c r="BU27" s="82" t="str">
        <f t="shared" si="37"/>
        <v/>
      </c>
      <c r="BV27" s="82" t="str">
        <f t="shared" si="37"/>
        <v/>
      </c>
      <c r="BW27" s="82" t="str">
        <f t="shared" si="37"/>
        <v/>
      </c>
      <c r="BX27" s="83">
        <f t="shared" si="83"/>
        <v>0</v>
      </c>
      <c r="BY27" s="90"/>
      <c r="BZ27" s="15">
        <f t="shared" si="38"/>
        <v>0</v>
      </c>
      <c r="CA27" s="21">
        <f t="shared" si="39"/>
        <v>0</v>
      </c>
      <c r="CB27" s="21">
        <f t="shared" si="40"/>
        <v>0</v>
      </c>
      <c r="CC27" s="21">
        <f t="shared" si="41"/>
        <v>0</v>
      </c>
      <c r="CD27" s="21">
        <f t="shared" si="42"/>
        <v>0</v>
      </c>
      <c r="CE27" s="21">
        <f t="shared" si="43"/>
        <v>0</v>
      </c>
      <c r="CF27" s="21">
        <f t="shared" si="44"/>
        <v>0</v>
      </c>
      <c r="CG27" s="21">
        <f t="shared" si="45"/>
        <v>0</v>
      </c>
      <c r="CH27" s="21">
        <f t="shared" si="46"/>
        <v>0</v>
      </c>
      <c r="CI27" s="35">
        <f t="shared" si="47"/>
        <v>0</v>
      </c>
      <c r="CJ27" s="90"/>
      <c r="CK27" s="55">
        <f t="shared" si="50"/>
        <v>0</v>
      </c>
      <c r="CL27" s="90"/>
      <c r="CM27" s="46"/>
      <c r="CO27" s="53">
        <f t="shared" si="48"/>
        <v>0</v>
      </c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7"/>
      <c r="DU27" s="53">
        <f t="shared" si="49"/>
        <v>0</v>
      </c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5"/>
    </row>
    <row r="28" spans="1:155" x14ac:dyDescent="0.2">
      <c r="A28" s="90"/>
      <c r="B28" s="49" t="str">
        <f t="shared" si="33"/>
        <v>n/a</v>
      </c>
      <c r="C28" s="14"/>
      <c r="D28" s="6"/>
      <c r="E28" s="9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5"/>
      <c r="AJ28" s="90"/>
      <c r="AK28" s="74" t="str">
        <f t="shared" si="51"/>
        <v/>
      </c>
      <c r="AL28" s="71" t="str">
        <f t="shared" si="52"/>
        <v/>
      </c>
      <c r="AM28" s="71" t="str">
        <f t="shared" si="53"/>
        <v/>
      </c>
      <c r="AN28" s="71" t="str">
        <f t="shared" si="54"/>
        <v/>
      </c>
      <c r="AO28" s="71" t="str">
        <f t="shared" si="55"/>
        <v/>
      </c>
      <c r="AP28" s="71" t="str">
        <f t="shared" si="56"/>
        <v/>
      </c>
      <c r="AQ28" s="71" t="str">
        <f t="shared" si="57"/>
        <v/>
      </c>
      <c r="AR28" s="71" t="str">
        <f t="shared" si="58"/>
        <v/>
      </c>
      <c r="AS28" s="71" t="str">
        <f t="shared" si="59"/>
        <v/>
      </c>
      <c r="AT28" s="71" t="str">
        <f t="shared" si="60"/>
        <v/>
      </c>
      <c r="AU28" s="71" t="str">
        <f t="shared" si="61"/>
        <v/>
      </c>
      <c r="AV28" s="71" t="str">
        <f t="shared" si="62"/>
        <v/>
      </c>
      <c r="AW28" s="71" t="str">
        <f t="shared" si="63"/>
        <v/>
      </c>
      <c r="AX28" s="71" t="str">
        <f t="shared" si="64"/>
        <v/>
      </c>
      <c r="AY28" s="71" t="str">
        <f t="shared" si="65"/>
        <v/>
      </c>
      <c r="AZ28" s="71" t="str">
        <f t="shared" si="66"/>
        <v/>
      </c>
      <c r="BA28" s="71" t="str">
        <f t="shared" si="67"/>
        <v/>
      </c>
      <c r="BB28" s="71" t="str">
        <f t="shared" si="68"/>
        <v/>
      </c>
      <c r="BC28" s="71" t="str">
        <f t="shared" si="69"/>
        <v/>
      </c>
      <c r="BD28" s="71" t="str">
        <f t="shared" si="70"/>
        <v/>
      </c>
      <c r="BE28" s="71" t="str">
        <f t="shared" si="71"/>
        <v/>
      </c>
      <c r="BF28" s="71" t="str">
        <f t="shared" si="72"/>
        <v/>
      </c>
      <c r="BG28" s="71" t="str">
        <f t="shared" si="73"/>
        <v/>
      </c>
      <c r="BH28" s="71" t="str">
        <f t="shared" si="74"/>
        <v/>
      </c>
      <c r="BI28" s="71" t="str">
        <f t="shared" si="75"/>
        <v/>
      </c>
      <c r="BJ28" s="71" t="str">
        <f t="shared" si="76"/>
        <v/>
      </c>
      <c r="BK28" s="71" t="str">
        <f t="shared" si="77"/>
        <v/>
      </c>
      <c r="BL28" s="71" t="str">
        <f t="shared" si="78"/>
        <v/>
      </c>
      <c r="BM28" s="71" t="str">
        <f t="shared" si="79"/>
        <v/>
      </c>
      <c r="BN28" s="71" t="str">
        <f t="shared" si="80"/>
        <v/>
      </c>
      <c r="BO28" s="80">
        <f t="shared" si="81"/>
        <v>0</v>
      </c>
      <c r="BP28" s="24">
        <f t="shared" si="82"/>
        <v>0</v>
      </c>
      <c r="BQ28" s="28" t="s">
        <v>17</v>
      </c>
      <c r="BR28" s="82" t="str">
        <f t="shared" si="37"/>
        <v/>
      </c>
      <c r="BS28" s="82" t="str">
        <f t="shared" si="37"/>
        <v/>
      </c>
      <c r="BT28" s="82" t="str">
        <f t="shared" si="37"/>
        <v/>
      </c>
      <c r="BU28" s="82" t="str">
        <f t="shared" si="37"/>
        <v/>
      </c>
      <c r="BV28" s="82" t="str">
        <f t="shared" si="37"/>
        <v/>
      </c>
      <c r="BW28" s="82" t="str">
        <f t="shared" si="37"/>
        <v/>
      </c>
      <c r="BX28" s="83">
        <f t="shared" si="83"/>
        <v>0</v>
      </c>
      <c r="BY28" s="90"/>
      <c r="BZ28" s="15">
        <f t="shared" si="38"/>
        <v>0</v>
      </c>
      <c r="CA28" s="21">
        <f t="shared" si="39"/>
        <v>0</v>
      </c>
      <c r="CB28" s="21">
        <f t="shared" si="40"/>
        <v>0</v>
      </c>
      <c r="CC28" s="21">
        <f t="shared" si="41"/>
        <v>0</v>
      </c>
      <c r="CD28" s="21">
        <f t="shared" si="42"/>
        <v>0</v>
      </c>
      <c r="CE28" s="21">
        <f t="shared" si="43"/>
        <v>0</v>
      </c>
      <c r="CF28" s="21">
        <f t="shared" si="44"/>
        <v>0</v>
      </c>
      <c r="CG28" s="21">
        <f t="shared" si="45"/>
        <v>0</v>
      </c>
      <c r="CH28" s="21">
        <f t="shared" si="46"/>
        <v>0</v>
      </c>
      <c r="CI28" s="35">
        <f t="shared" si="47"/>
        <v>0</v>
      </c>
      <c r="CJ28" s="90"/>
      <c r="CK28" s="55">
        <f t="shared" si="50"/>
        <v>0</v>
      </c>
      <c r="CL28" s="90"/>
      <c r="CM28" s="46"/>
      <c r="CO28" s="53">
        <f t="shared" si="48"/>
        <v>0</v>
      </c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7"/>
      <c r="DU28" s="53">
        <f t="shared" si="49"/>
        <v>0</v>
      </c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5"/>
    </row>
    <row r="29" spans="1:155" x14ac:dyDescent="0.2">
      <c r="A29" s="90"/>
      <c r="B29" s="49" t="str">
        <f t="shared" si="33"/>
        <v>n/a</v>
      </c>
      <c r="C29" s="14"/>
      <c r="D29" s="6"/>
      <c r="E29" s="9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5"/>
      <c r="AJ29" s="90"/>
      <c r="AK29" s="74" t="str">
        <f t="shared" si="51"/>
        <v/>
      </c>
      <c r="AL29" s="71" t="str">
        <f t="shared" si="52"/>
        <v/>
      </c>
      <c r="AM29" s="71" t="str">
        <f t="shared" si="53"/>
        <v/>
      </c>
      <c r="AN29" s="71" t="str">
        <f t="shared" si="54"/>
        <v/>
      </c>
      <c r="AO29" s="71" t="str">
        <f t="shared" si="55"/>
        <v/>
      </c>
      <c r="AP29" s="71" t="str">
        <f t="shared" si="56"/>
        <v/>
      </c>
      <c r="AQ29" s="71" t="str">
        <f t="shared" si="57"/>
        <v/>
      </c>
      <c r="AR29" s="71" t="str">
        <f t="shared" si="58"/>
        <v/>
      </c>
      <c r="AS29" s="71" t="str">
        <f t="shared" si="59"/>
        <v/>
      </c>
      <c r="AT29" s="71" t="str">
        <f t="shared" si="60"/>
        <v/>
      </c>
      <c r="AU29" s="71" t="str">
        <f t="shared" si="61"/>
        <v/>
      </c>
      <c r="AV29" s="71" t="str">
        <f t="shared" si="62"/>
        <v/>
      </c>
      <c r="AW29" s="71" t="str">
        <f t="shared" si="63"/>
        <v/>
      </c>
      <c r="AX29" s="71" t="str">
        <f t="shared" si="64"/>
        <v/>
      </c>
      <c r="AY29" s="71" t="str">
        <f t="shared" si="65"/>
        <v/>
      </c>
      <c r="AZ29" s="71" t="str">
        <f t="shared" si="66"/>
        <v/>
      </c>
      <c r="BA29" s="71" t="str">
        <f t="shared" si="67"/>
        <v/>
      </c>
      <c r="BB29" s="71" t="str">
        <f t="shared" si="68"/>
        <v/>
      </c>
      <c r="BC29" s="71" t="str">
        <f t="shared" si="69"/>
        <v/>
      </c>
      <c r="BD29" s="71" t="str">
        <f t="shared" si="70"/>
        <v/>
      </c>
      <c r="BE29" s="71" t="str">
        <f t="shared" si="71"/>
        <v/>
      </c>
      <c r="BF29" s="71" t="str">
        <f t="shared" si="72"/>
        <v/>
      </c>
      <c r="BG29" s="71" t="str">
        <f t="shared" si="73"/>
        <v/>
      </c>
      <c r="BH29" s="71" t="str">
        <f t="shared" si="74"/>
        <v/>
      </c>
      <c r="BI29" s="71" t="str">
        <f t="shared" si="75"/>
        <v/>
      </c>
      <c r="BJ29" s="71" t="str">
        <f t="shared" si="76"/>
        <v/>
      </c>
      <c r="BK29" s="71" t="str">
        <f t="shared" si="77"/>
        <v/>
      </c>
      <c r="BL29" s="71" t="str">
        <f t="shared" si="78"/>
        <v/>
      </c>
      <c r="BM29" s="71" t="str">
        <f t="shared" si="79"/>
        <v/>
      </c>
      <c r="BN29" s="71" t="str">
        <f t="shared" si="80"/>
        <v/>
      </c>
      <c r="BO29" s="80">
        <f t="shared" si="81"/>
        <v>0</v>
      </c>
      <c r="BP29" s="24">
        <f t="shared" si="82"/>
        <v>0</v>
      </c>
      <c r="BQ29" s="28" t="s">
        <v>17</v>
      </c>
      <c r="BR29" s="82" t="str">
        <f t="shared" ref="BR29:BW36" si="84">IF(($B$5&gt;=BR$8)*AND($BP29&gt;=BR$8),SMALL($AK29:$BN29,BR$8),"")</f>
        <v/>
      </c>
      <c r="BS29" s="82" t="str">
        <f t="shared" si="84"/>
        <v/>
      </c>
      <c r="BT29" s="82" t="str">
        <f t="shared" si="84"/>
        <v/>
      </c>
      <c r="BU29" s="82" t="str">
        <f t="shared" si="84"/>
        <v/>
      </c>
      <c r="BV29" s="82" t="str">
        <f t="shared" si="84"/>
        <v/>
      </c>
      <c r="BW29" s="82" t="str">
        <f t="shared" si="84"/>
        <v/>
      </c>
      <c r="BX29" s="83">
        <f t="shared" si="83"/>
        <v>0</v>
      </c>
      <c r="BY29" s="90"/>
      <c r="BZ29" s="15">
        <f t="shared" si="38"/>
        <v>0</v>
      </c>
      <c r="CA29" s="21">
        <f t="shared" si="39"/>
        <v>0</v>
      </c>
      <c r="CB29" s="21">
        <f t="shared" si="40"/>
        <v>0</v>
      </c>
      <c r="CC29" s="21">
        <f t="shared" si="41"/>
        <v>0</v>
      </c>
      <c r="CD29" s="21">
        <f t="shared" si="42"/>
        <v>0</v>
      </c>
      <c r="CE29" s="21">
        <f t="shared" si="43"/>
        <v>0</v>
      </c>
      <c r="CF29" s="21">
        <f t="shared" si="44"/>
        <v>0</v>
      </c>
      <c r="CG29" s="21">
        <f t="shared" si="45"/>
        <v>0</v>
      </c>
      <c r="CH29" s="21">
        <f t="shared" si="46"/>
        <v>0</v>
      </c>
      <c r="CI29" s="35">
        <f t="shared" si="47"/>
        <v>0</v>
      </c>
      <c r="CJ29" s="90"/>
      <c r="CK29" s="55">
        <f t="shared" si="50"/>
        <v>0</v>
      </c>
      <c r="CL29" s="90"/>
      <c r="CM29" s="46"/>
      <c r="CO29" s="53">
        <f t="shared" si="48"/>
        <v>0</v>
      </c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7"/>
      <c r="DU29" s="53">
        <f t="shared" si="49"/>
        <v>0</v>
      </c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5"/>
    </row>
    <row r="30" spans="1:155" x14ac:dyDescent="0.2">
      <c r="A30" s="90"/>
      <c r="B30" s="49" t="str">
        <f t="shared" si="33"/>
        <v>n/a</v>
      </c>
      <c r="C30" s="14"/>
      <c r="D30" s="6"/>
      <c r="E30" s="9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5"/>
      <c r="AJ30" s="90"/>
      <c r="AK30" s="74" t="str">
        <f t="shared" si="51"/>
        <v/>
      </c>
      <c r="AL30" s="71" t="str">
        <f t="shared" si="52"/>
        <v/>
      </c>
      <c r="AM30" s="71" t="str">
        <f t="shared" si="53"/>
        <v/>
      </c>
      <c r="AN30" s="71" t="str">
        <f t="shared" si="54"/>
        <v/>
      </c>
      <c r="AO30" s="71" t="str">
        <f t="shared" si="55"/>
        <v/>
      </c>
      <c r="AP30" s="71" t="str">
        <f t="shared" si="56"/>
        <v/>
      </c>
      <c r="AQ30" s="71" t="str">
        <f t="shared" si="57"/>
        <v/>
      </c>
      <c r="AR30" s="71" t="str">
        <f t="shared" si="58"/>
        <v/>
      </c>
      <c r="AS30" s="71" t="str">
        <f t="shared" si="59"/>
        <v/>
      </c>
      <c r="AT30" s="71" t="str">
        <f t="shared" si="60"/>
        <v/>
      </c>
      <c r="AU30" s="71" t="str">
        <f t="shared" si="61"/>
        <v/>
      </c>
      <c r="AV30" s="71" t="str">
        <f t="shared" si="62"/>
        <v/>
      </c>
      <c r="AW30" s="71" t="str">
        <f t="shared" si="63"/>
        <v/>
      </c>
      <c r="AX30" s="71" t="str">
        <f t="shared" si="64"/>
        <v/>
      </c>
      <c r="AY30" s="71" t="str">
        <f t="shared" si="65"/>
        <v/>
      </c>
      <c r="AZ30" s="71" t="str">
        <f t="shared" si="66"/>
        <v/>
      </c>
      <c r="BA30" s="71" t="str">
        <f t="shared" si="67"/>
        <v/>
      </c>
      <c r="BB30" s="71" t="str">
        <f t="shared" si="68"/>
        <v/>
      </c>
      <c r="BC30" s="71" t="str">
        <f t="shared" si="69"/>
        <v/>
      </c>
      <c r="BD30" s="71" t="str">
        <f t="shared" si="70"/>
        <v/>
      </c>
      <c r="BE30" s="71" t="str">
        <f t="shared" si="71"/>
        <v/>
      </c>
      <c r="BF30" s="71" t="str">
        <f t="shared" si="72"/>
        <v/>
      </c>
      <c r="BG30" s="71" t="str">
        <f t="shared" si="73"/>
        <v/>
      </c>
      <c r="BH30" s="71" t="str">
        <f t="shared" si="74"/>
        <v/>
      </c>
      <c r="BI30" s="71" t="str">
        <f t="shared" si="75"/>
        <v/>
      </c>
      <c r="BJ30" s="71" t="str">
        <f t="shared" si="76"/>
        <v/>
      </c>
      <c r="BK30" s="71" t="str">
        <f t="shared" si="77"/>
        <v/>
      </c>
      <c r="BL30" s="71" t="str">
        <f t="shared" si="78"/>
        <v/>
      </c>
      <c r="BM30" s="71" t="str">
        <f t="shared" si="79"/>
        <v/>
      </c>
      <c r="BN30" s="71" t="str">
        <f t="shared" si="80"/>
        <v/>
      </c>
      <c r="BO30" s="80">
        <f t="shared" si="81"/>
        <v>0</v>
      </c>
      <c r="BP30" s="24">
        <f t="shared" si="82"/>
        <v>0</v>
      </c>
      <c r="BQ30" s="28" t="s">
        <v>17</v>
      </c>
      <c r="BR30" s="82" t="str">
        <f t="shared" si="84"/>
        <v/>
      </c>
      <c r="BS30" s="82" t="str">
        <f t="shared" si="84"/>
        <v/>
      </c>
      <c r="BT30" s="82" t="str">
        <f t="shared" si="84"/>
        <v/>
      </c>
      <c r="BU30" s="82" t="str">
        <f t="shared" si="84"/>
        <v/>
      </c>
      <c r="BV30" s="82" t="str">
        <f t="shared" si="84"/>
        <v/>
      </c>
      <c r="BW30" s="82" t="str">
        <f t="shared" si="84"/>
        <v/>
      </c>
      <c r="BX30" s="83">
        <f t="shared" si="83"/>
        <v>0</v>
      </c>
      <c r="BY30" s="90"/>
      <c r="BZ30" s="15">
        <f t="shared" si="38"/>
        <v>0</v>
      </c>
      <c r="CA30" s="21">
        <f t="shared" si="39"/>
        <v>0</v>
      </c>
      <c r="CB30" s="21">
        <f t="shared" si="40"/>
        <v>0</v>
      </c>
      <c r="CC30" s="21">
        <f t="shared" si="41"/>
        <v>0</v>
      </c>
      <c r="CD30" s="21">
        <f t="shared" si="42"/>
        <v>0</v>
      </c>
      <c r="CE30" s="21">
        <f t="shared" si="43"/>
        <v>0</v>
      </c>
      <c r="CF30" s="21">
        <f t="shared" si="44"/>
        <v>0</v>
      </c>
      <c r="CG30" s="21">
        <f t="shared" si="45"/>
        <v>0</v>
      </c>
      <c r="CH30" s="21">
        <f t="shared" si="46"/>
        <v>0</v>
      </c>
      <c r="CI30" s="35">
        <f t="shared" si="47"/>
        <v>0</v>
      </c>
      <c r="CJ30" s="90"/>
      <c r="CK30" s="55">
        <f t="shared" si="50"/>
        <v>0</v>
      </c>
      <c r="CL30" s="90"/>
      <c r="CM30" s="46"/>
      <c r="CO30" s="53">
        <f t="shared" si="48"/>
        <v>0</v>
      </c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7"/>
      <c r="DU30" s="53">
        <f t="shared" si="49"/>
        <v>0</v>
      </c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5"/>
    </row>
    <row r="31" spans="1:155" x14ac:dyDescent="0.2">
      <c r="A31" s="90"/>
      <c r="B31" s="49" t="str">
        <f t="shared" si="33"/>
        <v>n/a</v>
      </c>
      <c r="C31" s="14"/>
      <c r="D31" s="6"/>
      <c r="E31" s="94"/>
      <c r="F31" s="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5"/>
      <c r="AJ31" s="90"/>
      <c r="AK31" s="74" t="str">
        <f t="shared" si="51"/>
        <v/>
      </c>
      <c r="AL31" s="71" t="str">
        <f t="shared" si="52"/>
        <v/>
      </c>
      <c r="AM31" s="71" t="str">
        <f t="shared" si="53"/>
        <v/>
      </c>
      <c r="AN31" s="71" t="str">
        <f t="shared" si="54"/>
        <v/>
      </c>
      <c r="AO31" s="71" t="str">
        <f t="shared" si="55"/>
        <v/>
      </c>
      <c r="AP31" s="71" t="str">
        <f t="shared" si="56"/>
        <v/>
      </c>
      <c r="AQ31" s="71" t="str">
        <f t="shared" si="57"/>
        <v/>
      </c>
      <c r="AR31" s="71" t="str">
        <f t="shared" si="58"/>
        <v/>
      </c>
      <c r="AS31" s="71" t="str">
        <f t="shared" si="59"/>
        <v/>
      </c>
      <c r="AT31" s="71" t="str">
        <f t="shared" si="60"/>
        <v/>
      </c>
      <c r="AU31" s="71" t="str">
        <f t="shared" si="61"/>
        <v/>
      </c>
      <c r="AV31" s="71" t="str">
        <f t="shared" si="62"/>
        <v/>
      </c>
      <c r="AW31" s="71" t="str">
        <f t="shared" si="63"/>
        <v/>
      </c>
      <c r="AX31" s="71" t="str">
        <f t="shared" si="64"/>
        <v/>
      </c>
      <c r="AY31" s="71" t="str">
        <f t="shared" si="65"/>
        <v/>
      </c>
      <c r="AZ31" s="71" t="str">
        <f t="shared" si="66"/>
        <v/>
      </c>
      <c r="BA31" s="71" t="str">
        <f t="shared" si="67"/>
        <v/>
      </c>
      <c r="BB31" s="71" t="str">
        <f t="shared" si="68"/>
        <v/>
      </c>
      <c r="BC31" s="71" t="str">
        <f t="shared" si="69"/>
        <v/>
      </c>
      <c r="BD31" s="71" t="str">
        <f t="shared" si="70"/>
        <v/>
      </c>
      <c r="BE31" s="71" t="str">
        <f t="shared" si="71"/>
        <v/>
      </c>
      <c r="BF31" s="71" t="str">
        <f t="shared" si="72"/>
        <v/>
      </c>
      <c r="BG31" s="71" t="str">
        <f t="shared" si="73"/>
        <v/>
      </c>
      <c r="BH31" s="71" t="str">
        <f t="shared" si="74"/>
        <v/>
      </c>
      <c r="BI31" s="71" t="str">
        <f t="shared" si="75"/>
        <v/>
      </c>
      <c r="BJ31" s="71" t="str">
        <f t="shared" si="76"/>
        <v/>
      </c>
      <c r="BK31" s="71" t="str">
        <f t="shared" si="77"/>
        <v/>
      </c>
      <c r="BL31" s="71" t="str">
        <f t="shared" si="78"/>
        <v/>
      </c>
      <c r="BM31" s="71" t="str">
        <f t="shared" si="79"/>
        <v/>
      </c>
      <c r="BN31" s="71" t="str">
        <f t="shared" si="80"/>
        <v/>
      </c>
      <c r="BO31" s="80">
        <f t="shared" si="81"/>
        <v>0</v>
      </c>
      <c r="BP31" s="24">
        <f t="shared" si="82"/>
        <v>0</v>
      </c>
      <c r="BQ31" s="28" t="s">
        <v>17</v>
      </c>
      <c r="BR31" s="82" t="str">
        <f t="shared" si="84"/>
        <v/>
      </c>
      <c r="BS31" s="82" t="str">
        <f t="shared" si="84"/>
        <v/>
      </c>
      <c r="BT31" s="82" t="str">
        <f t="shared" si="84"/>
        <v/>
      </c>
      <c r="BU31" s="82" t="str">
        <f t="shared" si="84"/>
        <v/>
      </c>
      <c r="BV31" s="82" t="str">
        <f t="shared" si="84"/>
        <v/>
      </c>
      <c r="BW31" s="82" t="str">
        <f t="shared" si="84"/>
        <v/>
      </c>
      <c r="BX31" s="83">
        <f t="shared" si="83"/>
        <v>0</v>
      </c>
      <c r="BY31" s="90"/>
      <c r="BZ31" s="15">
        <f t="shared" si="38"/>
        <v>0</v>
      </c>
      <c r="CA31" s="21">
        <f t="shared" si="39"/>
        <v>0</v>
      </c>
      <c r="CB31" s="21">
        <f t="shared" si="40"/>
        <v>0</v>
      </c>
      <c r="CC31" s="21">
        <f t="shared" si="41"/>
        <v>0</v>
      </c>
      <c r="CD31" s="21">
        <f t="shared" si="42"/>
        <v>0</v>
      </c>
      <c r="CE31" s="21">
        <f t="shared" si="43"/>
        <v>0</v>
      </c>
      <c r="CF31" s="21">
        <f t="shared" si="44"/>
        <v>0</v>
      </c>
      <c r="CG31" s="21">
        <f t="shared" si="45"/>
        <v>0</v>
      </c>
      <c r="CH31" s="21">
        <f t="shared" si="46"/>
        <v>0</v>
      </c>
      <c r="CI31" s="35">
        <f t="shared" si="47"/>
        <v>0</v>
      </c>
      <c r="CJ31" s="90"/>
      <c r="CK31" s="55">
        <f t="shared" si="50"/>
        <v>0</v>
      </c>
      <c r="CL31" s="90"/>
      <c r="CM31" s="46"/>
      <c r="CO31" s="53">
        <f t="shared" si="48"/>
        <v>0</v>
      </c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7"/>
      <c r="DU31" s="53">
        <f t="shared" si="49"/>
        <v>0</v>
      </c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5"/>
    </row>
    <row r="32" spans="1:155" x14ac:dyDescent="0.2">
      <c r="A32" s="90"/>
      <c r="B32" s="49" t="str">
        <f t="shared" si="33"/>
        <v>n/a</v>
      </c>
      <c r="C32" s="14"/>
      <c r="D32" s="6"/>
      <c r="E32" s="94"/>
      <c r="F32" s="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5"/>
      <c r="AJ32" s="90"/>
      <c r="AK32" s="74" t="str">
        <f t="shared" si="51"/>
        <v/>
      </c>
      <c r="AL32" s="71" t="str">
        <f t="shared" si="52"/>
        <v/>
      </c>
      <c r="AM32" s="71" t="str">
        <f t="shared" si="53"/>
        <v/>
      </c>
      <c r="AN32" s="71" t="str">
        <f t="shared" si="54"/>
        <v/>
      </c>
      <c r="AO32" s="71" t="str">
        <f t="shared" si="55"/>
        <v/>
      </c>
      <c r="AP32" s="71" t="str">
        <f t="shared" si="56"/>
        <v/>
      </c>
      <c r="AQ32" s="71" t="str">
        <f t="shared" si="57"/>
        <v/>
      </c>
      <c r="AR32" s="71" t="str">
        <f t="shared" si="58"/>
        <v/>
      </c>
      <c r="AS32" s="71" t="str">
        <f t="shared" si="59"/>
        <v/>
      </c>
      <c r="AT32" s="71" t="str">
        <f t="shared" si="60"/>
        <v/>
      </c>
      <c r="AU32" s="71" t="str">
        <f t="shared" si="61"/>
        <v/>
      </c>
      <c r="AV32" s="71" t="str">
        <f t="shared" si="62"/>
        <v/>
      </c>
      <c r="AW32" s="71" t="str">
        <f t="shared" si="63"/>
        <v/>
      </c>
      <c r="AX32" s="71" t="str">
        <f t="shared" si="64"/>
        <v/>
      </c>
      <c r="AY32" s="71" t="str">
        <f t="shared" si="65"/>
        <v/>
      </c>
      <c r="AZ32" s="71" t="str">
        <f t="shared" si="66"/>
        <v/>
      </c>
      <c r="BA32" s="71" t="str">
        <f t="shared" si="67"/>
        <v/>
      </c>
      <c r="BB32" s="71" t="str">
        <f t="shared" si="68"/>
        <v/>
      </c>
      <c r="BC32" s="71" t="str">
        <f t="shared" si="69"/>
        <v/>
      </c>
      <c r="BD32" s="71" t="str">
        <f t="shared" si="70"/>
        <v/>
      </c>
      <c r="BE32" s="71" t="str">
        <f t="shared" si="71"/>
        <v/>
      </c>
      <c r="BF32" s="71" t="str">
        <f t="shared" si="72"/>
        <v/>
      </c>
      <c r="BG32" s="71" t="str">
        <f t="shared" si="73"/>
        <v/>
      </c>
      <c r="BH32" s="71" t="str">
        <f t="shared" si="74"/>
        <v/>
      </c>
      <c r="BI32" s="71" t="str">
        <f t="shared" si="75"/>
        <v/>
      </c>
      <c r="BJ32" s="71" t="str">
        <f t="shared" si="76"/>
        <v/>
      </c>
      <c r="BK32" s="71" t="str">
        <f t="shared" si="77"/>
        <v/>
      </c>
      <c r="BL32" s="71" t="str">
        <f t="shared" si="78"/>
        <v/>
      </c>
      <c r="BM32" s="71" t="str">
        <f t="shared" si="79"/>
        <v/>
      </c>
      <c r="BN32" s="71" t="str">
        <f t="shared" si="80"/>
        <v/>
      </c>
      <c r="BO32" s="80">
        <f t="shared" si="81"/>
        <v>0</v>
      </c>
      <c r="BP32" s="24">
        <f t="shared" si="82"/>
        <v>0</v>
      </c>
      <c r="BQ32" s="28" t="s">
        <v>17</v>
      </c>
      <c r="BR32" s="82" t="str">
        <f t="shared" si="84"/>
        <v/>
      </c>
      <c r="BS32" s="82" t="str">
        <f t="shared" si="84"/>
        <v/>
      </c>
      <c r="BT32" s="82" t="str">
        <f t="shared" si="84"/>
        <v/>
      </c>
      <c r="BU32" s="82" t="str">
        <f t="shared" si="84"/>
        <v/>
      </c>
      <c r="BV32" s="82" t="str">
        <f t="shared" si="84"/>
        <v/>
      </c>
      <c r="BW32" s="82" t="str">
        <f t="shared" si="84"/>
        <v/>
      </c>
      <c r="BX32" s="83">
        <f t="shared" si="83"/>
        <v>0</v>
      </c>
      <c r="BY32" s="90"/>
      <c r="BZ32" s="15">
        <f t="shared" si="38"/>
        <v>0</v>
      </c>
      <c r="CA32" s="21">
        <f t="shared" si="39"/>
        <v>0</v>
      </c>
      <c r="CB32" s="21">
        <f t="shared" si="40"/>
        <v>0</v>
      </c>
      <c r="CC32" s="21">
        <f t="shared" si="41"/>
        <v>0</v>
      </c>
      <c r="CD32" s="21">
        <f t="shared" si="42"/>
        <v>0</v>
      </c>
      <c r="CE32" s="21">
        <f t="shared" si="43"/>
        <v>0</v>
      </c>
      <c r="CF32" s="21">
        <f t="shared" si="44"/>
        <v>0</v>
      </c>
      <c r="CG32" s="21">
        <f t="shared" si="45"/>
        <v>0</v>
      </c>
      <c r="CH32" s="21">
        <f t="shared" si="46"/>
        <v>0</v>
      </c>
      <c r="CI32" s="35">
        <f t="shared" si="47"/>
        <v>0</v>
      </c>
      <c r="CJ32" s="90"/>
      <c r="CK32" s="55">
        <f t="shared" si="50"/>
        <v>0</v>
      </c>
      <c r="CL32" s="90"/>
      <c r="CM32" s="46"/>
      <c r="CO32" s="53">
        <f t="shared" si="48"/>
        <v>0</v>
      </c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7"/>
      <c r="DU32" s="53">
        <f t="shared" si="49"/>
        <v>0</v>
      </c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5"/>
    </row>
    <row r="33" spans="1:156" x14ac:dyDescent="0.2">
      <c r="A33" s="90"/>
      <c r="B33" s="49" t="str">
        <f t="shared" si="33"/>
        <v>n/a</v>
      </c>
      <c r="C33" s="14"/>
      <c r="D33" s="6"/>
      <c r="E33" s="94"/>
      <c r="F33" s="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5"/>
      <c r="AJ33" s="90"/>
      <c r="AK33" s="74" t="str">
        <f t="shared" si="51"/>
        <v/>
      </c>
      <c r="AL33" s="71" t="str">
        <f t="shared" si="52"/>
        <v/>
      </c>
      <c r="AM33" s="71" t="str">
        <f t="shared" si="53"/>
        <v/>
      </c>
      <c r="AN33" s="71" t="str">
        <f t="shared" si="54"/>
        <v/>
      </c>
      <c r="AO33" s="71" t="str">
        <f t="shared" si="55"/>
        <v/>
      </c>
      <c r="AP33" s="71" t="str">
        <f t="shared" si="56"/>
        <v/>
      </c>
      <c r="AQ33" s="71" t="str">
        <f t="shared" si="57"/>
        <v/>
      </c>
      <c r="AR33" s="71" t="str">
        <f t="shared" si="58"/>
        <v/>
      </c>
      <c r="AS33" s="71" t="str">
        <f t="shared" si="59"/>
        <v/>
      </c>
      <c r="AT33" s="71" t="str">
        <f t="shared" si="60"/>
        <v/>
      </c>
      <c r="AU33" s="71" t="str">
        <f t="shared" si="61"/>
        <v/>
      </c>
      <c r="AV33" s="71" t="str">
        <f t="shared" si="62"/>
        <v/>
      </c>
      <c r="AW33" s="71" t="str">
        <f t="shared" si="63"/>
        <v/>
      </c>
      <c r="AX33" s="71" t="str">
        <f t="shared" si="64"/>
        <v/>
      </c>
      <c r="AY33" s="71" t="str">
        <f t="shared" si="65"/>
        <v/>
      </c>
      <c r="AZ33" s="71" t="str">
        <f t="shared" si="66"/>
        <v/>
      </c>
      <c r="BA33" s="71" t="str">
        <f t="shared" si="67"/>
        <v/>
      </c>
      <c r="BB33" s="71" t="str">
        <f t="shared" si="68"/>
        <v/>
      </c>
      <c r="BC33" s="71" t="str">
        <f t="shared" si="69"/>
        <v/>
      </c>
      <c r="BD33" s="71" t="str">
        <f t="shared" si="70"/>
        <v/>
      </c>
      <c r="BE33" s="71" t="str">
        <f t="shared" si="71"/>
        <v/>
      </c>
      <c r="BF33" s="71" t="str">
        <f t="shared" si="72"/>
        <v/>
      </c>
      <c r="BG33" s="71" t="str">
        <f t="shared" si="73"/>
        <v/>
      </c>
      <c r="BH33" s="71" t="str">
        <f t="shared" si="74"/>
        <v/>
      </c>
      <c r="BI33" s="71" t="str">
        <f t="shared" si="75"/>
        <v/>
      </c>
      <c r="BJ33" s="71" t="str">
        <f t="shared" si="76"/>
        <v/>
      </c>
      <c r="BK33" s="71" t="str">
        <f t="shared" si="77"/>
        <v/>
      </c>
      <c r="BL33" s="71" t="str">
        <f t="shared" si="78"/>
        <v/>
      </c>
      <c r="BM33" s="71" t="str">
        <f t="shared" si="79"/>
        <v/>
      </c>
      <c r="BN33" s="71" t="str">
        <f t="shared" si="80"/>
        <v/>
      </c>
      <c r="BO33" s="80">
        <f t="shared" si="81"/>
        <v>0</v>
      </c>
      <c r="BP33" s="24">
        <f t="shared" si="82"/>
        <v>0</v>
      </c>
      <c r="BQ33" s="28" t="s">
        <v>17</v>
      </c>
      <c r="BR33" s="82" t="str">
        <f t="shared" si="84"/>
        <v/>
      </c>
      <c r="BS33" s="82" t="str">
        <f t="shared" si="84"/>
        <v/>
      </c>
      <c r="BT33" s="82" t="str">
        <f t="shared" si="84"/>
        <v/>
      </c>
      <c r="BU33" s="82" t="str">
        <f t="shared" si="84"/>
        <v/>
      </c>
      <c r="BV33" s="82" t="str">
        <f t="shared" si="84"/>
        <v/>
      </c>
      <c r="BW33" s="82" t="str">
        <f t="shared" si="84"/>
        <v/>
      </c>
      <c r="BX33" s="83">
        <f t="shared" si="83"/>
        <v>0</v>
      </c>
      <c r="BY33" s="90"/>
      <c r="BZ33" s="15">
        <f t="shared" si="38"/>
        <v>0</v>
      </c>
      <c r="CA33" s="21">
        <f t="shared" si="39"/>
        <v>0</v>
      </c>
      <c r="CB33" s="21">
        <f t="shared" si="40"/>
        <v>0</v>
      </c>
      <c r="CC33" s="21">
        <f t="shared" si="41"/>
        <v>0</v>
      </c>
      <c r="CD33" s="21">
        <f t="shared" si="42"/>
        <v>0</v>
      </c>
      <c r="CE33" s="21">
        <f t="shared" si="43"/>
        <v>0</v>
      </c>
      <c r="CF33" s="21">
        <f t="shared" si="44"/>
        <v>0</v>
      </c>
      <c r="CG33" s="21">
        <f t="shared" si="45"/>
        <v>0</v>
      </c>
      <c r="CH33" s="21">
        <f t="shared" si="46"/>
        <v>0</v>
      </c>
      <c r="CI33" s="35">
        <f t="shared" si="47"/>
        <v>0</v>
      </c>
      <c r="CJ33" s="90"/>
      <c r="CK33" s="55">
        <f t="shared" si="50"/>
        <v>0</v>
      </c>
      <c r="CL33" s="90"/>
      <c r="CM33" s="46"/>
      <c r="CO33" s="53">
        <f t="shared" si="48"/>
        <v>0</v>
      </c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7"/>
      <c r="DU33" s="53">
        <f t="shared" si="49"/>
        <v>0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5"/>
    </row>
    <row r="34" spans="1:156" x14ac:dyDescent="0.2">
      <c r="A34" s="90"/>
      <c r="B34" s="49" t="str">
        <f t="shared" si="33"/>
        <v>n/a</v>
      </c>
      <c r="C34" s="14"/>
      <c r="D34" s="6"/>
      <c r="E34" s="94"/>
      <c r="F34" s="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"/>
      <c r="AJ34" s="90"/>
      <c r="AK34" s="74" t="str">
        <f t="shared" si="51"/>
        <v/>
      </c>
      <c r="AL34" s="71" t="str">
        <f t="shared" si="52"/>
        <v/>
      </c>
      <c r="AM34" s="71" t="str">
        <f t="shared" si="53"/>
        <v/>
      </c>
      <c r="AN34" s="71" t="str">
        <f t="shared" si="54"/>
        <v/>
      </c>
      <c r="AO34" s="71" t="str">
        <f t="shared" si="55"/>
        <v/>
      </c>
      <c r="AP34" s="71" t="str">
        <f t="shared" si="56"/>
        <v/>
      </c>
      <c r="AQ34" s="71" t="str">
        <f t="shared" si="57"/>
        <v/>
      </c>
      <c r="AR34" s="71" t="str">
        <f t="shared" si="58"/>
        <v/>
      </c>
      <c r="AS34" s="71" t="str">
        <f t="shared" si="59"/>
        <v/>
      </c>
      <c r="AT34" s="71" t="str">
        <f t="shared" si="60"/>
        <v/>
      </c>
      <c r="AU34" s="71" t="str">
        <f t="shared" si="61"/>
        <v/>
      </c>
      <c r="AV34" s="71" t="str">
        <f t="shared" si="62"/>
        <v/>
      </c>
      <c r="AW34" s="71" t="str">
        <f t="shared" si="63"/>
        <v/>
      </c>
      <c r="AX34" s="71" t="str">
        <f t="shared" si="64"/>
        <v/>
      </c>
      <c r="AY34" s="71" t="str">
        <f t="shared" si="65"/>
        <v/>
      </c>
      <c r="AZ34" s="71" t="str">
        <f t="shared" si="66"/>
        <v/>
      </c>
      <c r="BA34" s="71" t="str">
        <f t="shared" si="67"/>
        <v/>
      </c>
      <c r="BB34" s="71" t="str">
        <f t="shared" si="68"/>
        <v/>
      </c>
      <c r="BC34" s="71" t="str">
        <f t="shared" si="69"/>
        <v/>
      </c>
      <c r="BD34" s="71" t="str">
        <f t="shared" si="70"/>
        <v/>
      </c>
      <c r="BE34" s="71" t="str">
        <f t="shared" si="71"/>
        <v/>
      </c>
      <c r="BF34" s="71" t="str">
        <f t="shared" si="72"/>
        <v/>
      </c>
      <c r="BG34" s="71" t="str">
        <f t="shared" si="73"/>
        <v/>
      </c>
      <c r="BH34" s="71" t="str">
        <f t="shared" si="74"/>
        <v/>
      </c>
      <c r="BI34" s="71" t="str">
        <f t="shared" si="75"/>
        <v/>
      </c>
      <c r="BJ34" s="71" t="str">
        <f t="shared" si="76"/>
        <v/>
      </c>
      <c r="BK34" s="71" t="str">
        <f t="shared" si="77"/>
        <v/>
      </c>
      <c r="BL34" s="71" t="str">
        <f t="shared" si="78"/>
        <v/>
      </c>
      <c r="BM34" s="71" t="str">
        <f t="shared" si="79"/>
        <v/>
      </c>
      <c r="BN34" s="71" t="str">
        <f t="shared" si="80"/>
        <v/>
      </c>
      <c r="BO34" s="80">
        <f t="shared" si="81"/>
        <v>0</v>
      </c>
      <c r="BP34" s="24">
        <f t="shared" si="82"/>
        <v>0</v>
      </c>
      <c r="BQ34" s="28" t="s">
        <v>17</v>
      </c>
      <c r="BR34" s="82" t="str">
        <f t="shared" si="84"/>
        <v/>
      </c>
      <c r="BS34" s="82" t="str">
        <f t="shared" si="84"/>
        <v/>
      </c>
      <c r="BT34" s="82" t="str">
        <f t="shared" si="84"/>
        <v/>
      </c>
      <c r="BU34" s="82" t="str">
        <f t="shared" si="84"/>
        <v/>
      </c>
      <c r="BV34" s="82" t="str">
        <f t="shared" si="84"/>
        <v/>
      </c>
      <c r="BW34" s="82" t="str">
        <f t="shared" si="84"/>
        <v/>
      </c>
      <c r="BX34" s="83">
        <f t="shared" si="83"/>
        <v>0</v>
      </c>
      <c r="BY34" s="90"/>
      <c r="BZ34" s="15">
        <f t="shared" si="38"/>
        <v>0</v>
      </c>
      <c r="CA34" s="21">
        <f t="shared" si="39"/>
        <v>0</v>
      </c>
      <c r="CB34" s="21">
        <f t="shared" si="40"/>
        <v>0</v>
      </c>
      <c r="CC34" s="21">
        <f t="shared" si="41"/>
        <v>0</v>
      </c>
      <c r="CD34" s="21">
        <f t="shared" si="42"/>
        <v>0</v>
      </c>
      <c r="CE34" s="21">
        <f t="shared" si="43"/>
        <v>0</v>
      </c>
      <c r="CF34" s="21">
        <f t="shared" si="44"/>
        <v>0</v>
      </c>
      <c r="CG34" s="21">
        <f t="shared" si="45"/>
        <v>0</v>
      </c>
      <c r="CH34" s="21">
        <f t="shared" si="46"/>
        <v>0</v>
      </c>
      <c r="CI34" s="35">
        <f t="shared" si="47"/>
        <v>0</v>
      </c>
      <c r="CJ34" s="90"/>
      <c r="CK34" s="55">
        <f t="shared" si="50"/>
        <v>0</v>
      </c>
      <c r="CL34" s="90"/>
      <c r="CM34" s="46"/>
      <c r="CO34" s="53">
        <f t="shared" si="48"/>
        <v>0</v>
      </c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7"/>
      <c r="DU34" s="53">
        <f t="shared" si="49"/>
        <v>0</v>
      </c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5"/>
    </row>
    <row r="35" spans="1:156" x14ac:dyDescent="0.2">
      <c r="A35" s="90"/>
      <c r="B35" s="49" t="str">
        <f t="shared" si="33"/>
        <v>n/a</v>
      </c>
      <c r="C35" s="14"/>
      <c r="D35" s="6"/>
      <c r="E35" s="94"/>
      <c r="F35" s="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5"/>
      <c r="AJ35" s="90"/>
      <c r="AK35" s="74" t="str">
        <f t="shared" si="51"/>
        <v/>
      </c>
      <c r="AL35" s="71" t="str">
        <f t="shared" si="52"/>
        <v/>
      </c>
      <c r="AM35" s="71" t="str">
        <f t="shared" si="53"/>
        <v/>
      </c>
      <c r="AN35" s="71" t="str">
        <f t="shared" si="54"/>
        <v/>
      </c>
      <c r="AO35" s="71" t="str">
        <f t="shared" si="55"/>
        <v/>
      </c>
      <c r="AP35" s="71" t="str">
        <f t="shared" si="56"/>
        <v/>
      </c>
      <c r="AQ35" s="71" t="str">
        <f t="shared" si="57"/>
        <v/>
      </c>
      <c r="AR35" s="71" t="str">
        <f t="shared" si="58"/>
        <v/>
      </c>
      <c r="AS35" s="71" t="str">
        <f t="shared" si="59"/>
        <v/>
      </c>
      <c r="AT35" s="71" t="str">
        <f t="shared" si="60"/>
        <v/>
      </c>
      <c r="AU35" s="71" t="str">
        <f t="shared" si="61"/>
        <v/>
      </c>
      <c r="AV35" s="71" t="str">
        <f t="shared" si="62"/>
        <v/>
      </c>
      <c r="AW35" s="71" t="str">
        <f t="shared" si="63"/>
        <v/>
      </c>
      <c r="AX35" s="71" t="str">
        <f t="shared" si="64"/>
        <v/>
      </c>
      <c r="AY35" s="71" t="str">
        <f t="shared" si="65"/>
        <v/>
      </c>
      <c r="AZ35" s="71" t="str">
        <f t="shared" si="66"/>
        <v/>
      </c>
      <c r="BA35" s="71" t="str">
        <f t="shared" si="67"/>
        <v/>
      </c>
      <c r="BB35" s="71" t="str">
        <f t="shared" si="68"/>
        <v/>
      </c>
      <c r="BC35" s="71" t="str">
        <f t="shared" si="69"/>
        <v/>
      </c>
      <c r="BD35" s="71" t="str">
        <f t="shared" si="70"/>
        <v/>
      </c>
      <c r="BE35" s="71" t="str">
        <f t="shared" si="71"/>
        <v/>
      </c>
      <c r="BF35" s="71" t="str">
        <f t="shared" si="72"/>
        <v/>
      </c>
      <c r="BG35" s="71" t="str">
        <f t="shared" si="73"/>
        <v/>
      </c>
      <c r="BH35" s="71" t="str">
        <f t="shared" si="74"/>
        <v/>
      </c>
      <c r="BI35" s="71" t="str">
        <f t="shared" si="75"/>
        <v/>
      </c>
      <c r="BJ35" s="71" t="str">
        <f t="shared" si="76"/>
        <v/>
      </c>
      <c r="BK35" s="71" t="str">
        <f t="shared" si="77"/>
        <v/>
      </c>
      <c r="BL35" s="71" t="str">
        <f t="shared" si="78"/>
        <v/>
      </c>
      <c r="BM35" s="71" t="str">
        <f t="shared" si="79"/>
        <v/>
      </c>
      <c r="BN35" s="71" t="str">
        <f t="shared" si="80"/>
        <v/>
      </c>
      <c r="BO35" s="80">
        <f t="shared" si="81"/>
        <v>0</v>
      </c>
      <c r="BP35" s="24">
        <f t="shared" si="82"/>
        <v>0</v>
      </c>
      <c r="BQ35" s="28" t="s">
        <v>17</v>
      </c>
      <c r="BR35" s="82" t="str">
        <f t="shared" si="84"/>
        <v/>
      </c>
      <c r="BS35" s="82" t="str">
        <f t="shared" si="84"/>
        <v/>
      </c>
      <c r="BT35" s="82" t="str">
        <f t="shared" si="84"/>
        <v/>
      </c>
      <c r="BU35" s="82" t="str">
        <f t="shared" si="84"/>
        <v/>
      </c>
      <c r="BV35" s="82" t="str">
        <f t="shared" si="84"/>
        <v/>
      </c>
      <c r="BW35" s="82" t="str">
        <f t="shared" si="84"/>
        <v/>
      </c>
      <c r="BX35" s="83">
        <f t="shared" si="83"/>
        <v>0</v>
      </c>
      <c r="BY35" s="90"/>
      <c r="BZ35" s="15">
        <f t="shared" si="38"/>
        <v>0</v>
      </c>
      <c r="CA35" s="21">
        <f t="shared" si="39"/>
        <v>0</v>
      </c>
      <c r="CB35" s="21">
        <f t="shared" si="40"/>
        <v>0</v>
      </c>
      <c r="CC35" s="21">
        <f t="shared" si="41"/>
        <v>0</v>
      </c>
      <c r="CD35" s="21">
        <f t="shared" si="42"/>
        <v>0</v>
      </c>
      <c r="CE35" s="21">
        <f t="shared" si="43"/>
        <v>0</v>
      </c>
      <c r="CF35" s="21">
        <f t="shared" si="44"/>
        <v>0</v>
      </c>
      <c r="CG35" s="21">
        <f t="shared" si="45"/>
        <v>0</v>
      </c>
      <c r="CH35" s="21">
        <f t="shared" si="46"/>
        <v>0</v>
      </c>
      <c r="CI35" s="35">
        <f t="shared" si="47"/>
        <v>0</v>
      </c>
      <c r="CJ35" s="90"/>
      <c r="CK35" s="55">
        <f t="shared" si="50"/>
        <v>0</v>
      </c>
      <c r="CL35" s="90"/>
      <c r="CM35" s="46"/>
      <c r="CO35" s="53">
        <f t="shared" si="48"/>
        <v>0</v>
      </c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7"/>
      <c r="DU35" s="53">
        <f t="shared" si="49"/>
        <v>0</v>
      </c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5"/>
    </row>
    <row r="36" spans="1:156" x14ac:dyDescent="0.2">
      <c r="A36" s="90"/>
      <c r="B36" s="50" t="str">
        <f t="shared" si="33"/>
        <v>n/a</v>
      </c>
      <c r="C36" s="10"/>
      <c r="D36" s="7"/>
      <c r="E36" s="94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90"/>
      <c r="AK36" s="75" t="str">
        <f t="shared" si="51"/>
        <v/>
      </c>
      <c r="AL36" s="76" t="str">
        <f t="shared" si="52"/>
        <v/>
      </c>
      <c r="AM36" s="76" t="str">
        <f t="shared" si="53"/>
        <v/>
      </c>
      <c r="AN36" s="76" t="str">
        <f t="shared" si="54"/>
        <v/>
      </c>
      <c r="AO36" s="76" t="str">
        <f t="shared" si="55"/>
        <v/>
      </c>
      <c r="AP36" s="76" t="str">
        <f t="shared" si="56"/>
        <v/>
      </c>
      <c r="AQ36" s="76" t="str">
        <f t="shared" si="57"/>
        <v/>
      </c>
      <c r="AR36" s="76" t="str">
        <f t="shared" si="58"/>
        <v/>
      </c>
      <c r="AS36" s="76" t="str">
        <f t="shared" si="59"/>
        <v/>
      </c>
      <c r="AT36" s="76" t="str">
        <f t="shared" si="60"/>
        <v/>
      </c>
      <c r="AU36" s="76" t="str">
        <f t="shared" si="61"/>
        <v/>
      </c>
      <c r="AV36" s="76" t="str">
        <f t="shared" si="62"/>
        <v/>
      </c>
      <c r="AW36" s="76" t="str">
        <f t="shared" si="63"/>
        <v/>
      </c>
      <c r="AX36" s="76" t="str">
        <f t="shared" si="64"/>
        <v/>
      </c>
      <c r="AY36" s="76" t="str">
        <f t="shared" si="65"/>
        <v/>
      </c>
      <c r="AZ36" s="76" t="str">
        <f t="shared" si="66"/>
        <v/>
      </c>
      <c r="BA36" s="76" t="str">
        <f t="shared" si="67"/>
        <v/>
      </c>
      <c r="BB36" s="76" t="str">
        <f t="shared" si="68"/>
        <v/>
      </c>
      <c r="BC36" s="76" t="str">
        <f t="shared" si="69"/>
        <v/>
      </c>
      <c r="BD36" s="76" t="str">
        <f t="shared" si="70"/>
        <v/>
      </c>
      <c r="BE36" s="76" t="str">
        <f t="shared" si="71"/>
        <v/>
      </c>
      <c r="BF36" s="76" t="str">
        <f t="shared" si="72"/>
        <v/>
      </c>
      <c r="BG36" s="76" t="str">
        <f t="shared" si="73"/>
        <v/>
      </c>
      <c r="BH36" s="76" t="str">
        <f t="shared" si="74"/>
        <v/>
      </c>
      <c r="BI36" s="76" t="str">
        <f t="shared" si="75"/>
        <v/>
      </c>
      <c r="BJ36" s="76" t="str">
        <f t="shared" si="76"/>
        <v/>
      </c>
      <c r="BK36" s="76" t="str">
        <f t="shared" si="77"/>
        <v/>
      </c>
      <c r="BL36" s="76" t="str">
        <f t="shared" si="78"/>
        <v/>
      </c>
      <c r="BM36" s="76" t="str">
        <f t="shared" si="79"/>
        <v/>
      </c>
      <c r="BN36" s="76" t="str">
        <f t="shared" si="80"/>
        <v/>
      </c>
      <c r="BO36" s="81">
        <f t="shared" si="81"/>
        <v>0</v>
      </c>
      <c r="BP36" s="27">
        <f t="shared" si="82"/>
        <v>0</v>
      </c>
      <c r="BQ36" s="29" t="s">
        <v>17</v>
      </c>
      <c r="BR36" s="84" t="str">
        <f t="shared" si="84"/>
        <v/>
      </c>
      <c r="BS36" s="84" t="str">
        <f t="shared" si="84"/>
        <v/>
      </c>
      <c r="BT36" s="84" t="str">
        <f t="shared" si="84"/>
        <v/>
      </c>
      <c r="BU36" s="84" t="str">
        <f t="shared" si="84"/>
        <v/>
      </c>
      <c r="BV36" s="84" t="str">
        <f t="shared" si="84"/>
        <v/>
      </c>
      <c r="BW36" s="84" t="str">
        <f t="shared" si="84"/>
        <v/>
      </c>
      <c r="BX36" s="85">
        <f t="shared" si="83"/>
        <v>0</v>
      </c>
      <c r="BY36" s="90"/>
      <c r="BZ36" s="16">
        <f t="shared" si="38"/>
        <v>0</v>
      </c>
      <c r="CA36" s="36">
        <f t="shared" si="39"/>
        <v>0</v>
      </c>
      <c r="CB36" s="36">
        <f t="shared" si="40"/>
        <v>0</v>
      </c>
      <c r="CC36" s="36">
        <f t="shared" si="41"/>
        <v>0</v>
      </c>
      <c r="CD36" s="36">
        <f t="shared" si="42"/>
        <v>0</v>
      </c>
      <c r="CE36" s="36">
        <f t="shared" si="43"/>
        <v>0</v>
      </c>
      <c r="CF36" s="36">
        <f t="shared" si="44"/>
        <v>0</v>
      </c>
      <c r="CG36" s="36">
        <f t="shared" si="45"/>
        <v>0</v>
      </c>
      <c r="CH36" s="36">
        <f t="shared" si="46"/>
        <v>0</v>
      </c>
      <c r="CI36" s="37">
        <f t="shared" si="47"/>
        <v>0</v>
      </c>
      <c r="CJ36" s="90"/>
      <c r="CK36" s="56">
        <f t="shared" si="50"/>
        <v>0</v>
      </c>
      <c r="CL36" s="90"/>
      <c r="CM36" s="46"/>
      <c r="CO36" s="54">
        <f t="shared" si="48"/>
        <v>0</v>
      </c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9"/>
      <c r="DU36" s="54">
        <f t="shared" si="49"/>
        <v>0</v>
      </c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1"/>
    </row>
    <row r="37" spans="1:156" x14ac:dyDescent="0.2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46"/>
    </row>
    <row r="38" spans="1:156" x14ac:dyDescent="0.2">
      <c r="A38" s="46"/>
      <c r="B38" s="45" t="s">
        <v>33</v>
      </c>
      <c r="C38" s="45"/>
      <c r="D38" s="70" t="s">
        <v>35</v>
      </c>
      <c r="E38" s="46"/>
      <c r="F38" s="70" t="s">
        <v>35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46"/>
      <c r="AK38" s="45" t="s">
        <v>24</v>
      </c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6"/>
      <c r="BZ38" s="45" t="s">
        <v>34</v>
      </c>
      <c r="CA38" s="45"/>
      <c r="CB38" s="45"/>
      <c r="CC38" s="45"/>
      <c r="CD38" s="45"/>
      <c r="CE38" s="45"/>
      <c r="CF38" s="45"/>
      <c r="CG38" s="45"/>
      <c r="CH38" s="45"/>
      <c r="CI38" s="45"/>
      <c r="CJ38" s="46"/>
      <c r="CK38" s="45" t="s">
        <v>34</v>
      </c>
      <c r="CL38" s="46"/>
      <c r="CM38" s="46"/>
      <c r="CN38" s="46"/>
      <c r="CO38" s="70" t="s">
        <v>23</v>
      </c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46"/>
      <c r="DU38" s="70" t="s">
        <v>23</v>
      </c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46"/>
    </row>
    <row r="40" spans="1:156" x14ac:dyDescent="0.2">
      <c r="B40" s="17" t="s">
        <v>30</v>
      </c>
      <c r="C40" s="17"/>
    </row>
    <row r="41" spans="1:156" x14ac:dyDescent="0.2">
      <c r="B41" s="1" t="s">
        <v>31</v>
      </c>
    </row>
    <row r="42" spans="1:156" x14ac:dyDescent="0.2">
      <c r="B42" s="1" t="s">
        <v>32</v>
      </c>
    </row>
    <row r="43" spans="1:156" x14ac:dyDescent="0.2">
      <c r="B43" s="1" t="s">
        <v>36</v>
      </c>
    </row>
    <row r="44" spans="1:156" x14ac:dyDescent="0.2">
      <c r="B44" s="1" t="s">
        <v>37</v>
      </c>
    </row>
    <row r="45" spans="1:156" x14ac:dyDescent="0.2">
      <c r="B45" s="1" t="s">
        <v>39</v>
      </c>
    </row>
    <row r="46" spans="1:156" ht="13.5" thickBot="1" x14ac:dyDescent="0.25"/>
    <row r="47" spans="1:156" x14ac:dyDescent="0.2">
      <c r="Q47" s="43"/>
    </row>
    <row r="48" spans="1:156" x14ac:dyDescent="0.2">
      <c r="Q48" s="14"/>
    </row>
    <row r="49" spans="17:17" x14ac:dyDescent="0.2">
      <c r="Q49" s="14"/>
    </row>
    <row r="50" spans="17:17" x14ac:dyDescent="0.2">
      <c r="Q50" s="14"/>
    </row>
    <row r="51" spans="17:17" x14ac:dyDescent="0.2">
      <c r="Q51" s="14"/>
    </row>
    <row r="52" spans="17:17" x14ac:dyDescent="0.2">
      <c r="Q52" s="14"/>
    </row>
    <row r="53" spans="17:17" x14ac:dyDescent="0.2">
      <c r="Q53" s="14"/>
    </row>
    <row r="54" spans="17:17" x14ac:dyDescent="0.2">
      <c r="Q54" s="14"/>
    </row>
    <row r="55" spans="17:17" x14ac:dyDescent="0.2">
      <c r="Q55" s="14"/>
    </row>
    <row r="56" spans="17:17" x14ac:dyDescent="0.2">
      <c r="Q56" s="14"/>
    </row>
    <row r="57" spans="17:17" x14ac:dyDescent="0.2">
      <c r="Q57" s="14"/>
    </row>
    <row r="58" spans="17:17" x14ac:dyDescent="0.2">
      <c r="Q58" s="14"/>
    </row>
    <row r="59" spans="17:17" x14ac:dyDescent="0.2">
      <c r="Q59" s="14"/>
    </row>
    <row r="60" spans="17:17" x14ac:dyDescent="0.2">
      <c r="Q60" s="14"/>
    </row>
  </sheetData>
  <sortState ref="A9:FL13">
    <sortCondition ref="B9:B13"/>
  </sortState>
  <mergeCells count="1">
    <mergeCell ref="B2:AH2"/>
  </mergeCells>
  <phoneticPr fontId="8" type="noConversion"/>
  <conditionalFormatting sqref="B9:C36 Q47:Q60 F9:AI36 DV9:EK36 EP9:EY36 EL9:EN19 EL20:EO36">
    <cfRule type="cellIs" dxfId="12" priority="2" stopIfTrue="1" operator="equal">
      <formula>1</formula>
    </cfRule>
    <cfRule type="cellIs" dxfId="11" priority="3" stopIfTrue="1" operator="equal">
      <formula>2</formula>
    </cfRule>
    <cfRule type="cellIs" dxfId="10" priority="4" stopIfTrue="1" operator="equal">
      <formula>3</formula>
    </cfRule>
  </conditionalFormatting>
  <conditionalFormatting sqref="F5:AI5 BR5:BX5 AK5:BN5 AK9:BN36">
    <cfRule type="cellIs" dxfId="9" priority="5" stopIfTrue="1" operator="equal">
      <formula>0</formula>
    </cfRule>
  </conditionalFormatting>
  <conditionalFormatting sqref="BZ9:CI36">
    <cfRule type="cellIs" dxfId="8" priority="6" stopIfTrue="1" operator="equal">
      <formula>0</formula>
    </cfRule>
    <cfRule type="cellIs" dxfId="7" priority="7" stopIfTrue="1" operator="greaterThan">
      <formula>0</formula>
    </cfRule>
  </conditionalFormatting>
  <conditionalFormatting sqref="CP9:CP15">
    <cfRule type="cellIs" dxfId="6" priority="1" stopIfTrue="1" operator="equal">
      <formula>0</formula>
    </cfRule>
  </conditionalFormatting>
  <dataValidations count="1">
    <dataValidation type="list" allowBlank="1" showInputMessage="1" showErrorMessage="1" sqref="B5">
      <formula1>$BQ$8:$BW$8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webPublishItems count="1">
    <webPublishItem id="2063" divId="2011-Slalomcup_2063" sourceType="range" sourceRef="A1:CI19" destinationFile="C:\Dokumente und Einstellungen\Saskia Fischer\Desktop\Stats-2011-VF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zoomScaleNormal="100" workbookViewId="0">
      <selection activeCell="P11" sqref="P11"/>
    </sheetView>
  </sheetViews>
  <sheetFormatPr baseColWidth="10" defaultRowHeight="11.25" x14ac:dyDescent="0.2"/>
  <cols>
    <col min="1" max="1" width="7.140625" style="125" customWidth="1"/>
    <col min="2" max="2" width="5.7109375" style="125" customWidth="1"/>
    <col min="3" max="3" width="25.7109375" style="125" customWidth="1"/>
    <col min="4" max="4" width="1.28515625" style="125" customWidth="1"/>
    <col min="5" max="23" width="2.7109375" style="125" customWidth="1"/>
    <col min="24" max="24" width="1.28515625" style="125" customWidth="1"/>
    <col min="25" max="25" width="6.7109375" style="130" customWidth="1"/>
    <col min="26" max="26" width="1.28515625" style="125" customWidth="1"/>
    <col min="27" max="36" width="3.28515625" style="130" customWidth="1"/>
    <col min="37" max="16384" width="11.42578125" style="125"/>
  </cols>
  <sheetData>
    <row r="1" spans="1:36" x14ac:dyDescent="0.2">
      <c r="A1" s="160" t="s">
        <v>57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36" ht="3.75" customHeight="1" x14ac:dyDescent="0.2">
      <c r="A2" s="124"/>
      <c r="B2" s="124"/>
      <c r="N2" s="126"/>
    </row>
    <row r="3" spans="1:36" x14ac:dyDescent="0.2">
      <c r="E3" s="158" t="s">
        <v>27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27"/>
      <c r="Y3" s="128"/>
      <c r="AA3" s="122"/>
      <c r="AB3" s="122"/>
      <c r="AC3" s="122"/>
      <c r="AD3" s="122"/>
      <c r="AE3" s="122"/>
      <c r="AF3" s="122"/>
      <c r="AG3" s="122"/>
      <c r="AH3" s="122"/>
      <c r="AI3" s="122"/>
      <c r="AJ3" s="122"/>
    </row>
    <row r="4" spans="1:36" x14ac:dyDescent="0.2">
      <c r="A4" s="138">
        <f>'2013 Statistik SF'!B5</f>
        <v>3</v>
      </c>
      <c r="C4" s="124" t="s">
        <v>47</v>
      </c>
      <c r="E4" s="131">
        <f>'2013 Statistik VF'!F5</f>
        <v>4</v>
      </c>
      <c r="F4" s="131">
        <f>'2013 Statistik VF'!G5</f>
        <v>4</v>
      </c>
      <c r="G4" s="131">
        <f>'2013 Statistik VF'!H5</f>
        <v>3</v>
      </c>
      <c r="H4" s="131">
        <f>'2013 Statistik VF'!I5</f>
        <v>3</v>
      </c>
      <c r="I4" s="131">
        <f>'2013 Statistik VF'!J5</f>
        <v>3</v>
      </c>
      <c r="J4" s="131">
        <f>'2013 Statistik VF'!K5</f>
        <v>3</v>
      </c>
      <c r="K4" s="131">
        <f>'2013 Statistik VF'!L5</f>
        <v>2</v>
      </c>
      <c r="L4" s="131">
        <f>'2013 Statistik VF'!M5</f>
        <v>2</v>
      </c>
      <c r="M4" s="131">
        <f>'2013 Statistik VF'!N5</f>
        <v>1</v>
      </c>
      <c r="N4" s="131">
        <f>'2013 Statistik VF'!O5</f>
        <v>0</v>
      </c>
      <c r="O4" s="131">
        <f>'2013 Statistik VF'!P5</f>
        <v>0</v>
      </c>
      <c r="P4" s="131">
        <f>'2013 Statistik VF'!Q5</f>
        <v>0</v>
      </c>
      <c r="Q4" s="131">
        <f>'2013 Statistik VF'!R5</f>
        <v>0</v>
      </c>
      <c r="R4" s="131">
        <f>'2013 Statistik VF'!S5</f>
        <v>0</v>
      </c>
      <c r="S4" s="131">
        <f>'2013 Statistik VF'!T5</f>
        <v>0</v>
      </c>
      <c r="T4" s="131">
        <f>'2013 Statistik VF'!U5</f>
        <v>0</v>
      </c>
      <c r="U4" s="131">
        <f>'2013 Statistik VF'!V5</f>
        <v>0</v>
      </c>
      <c r="V4" s="131">
        <f>'2013 Statistik VF'!W5</f>
        <v>0</v>
      </c>
      <c r="W4" s="131">
        <f>'2013 Statistik VF'!X5</f>
        <v>0</v>
      </c>
      <c r="X4" s="128"/>
      <c r="Y4" s="132"/>
      <c r="AA4" s="122"/>
      <c r="AB4" s="122"/>
      <c r="AC4" s="122"/>
      <c r="AD4" s="122"/>
      <c r="AE4" s="122"/>
      <c r="AF4" s="122"/>
      <c r="AG4" s="122"/>
      <c r="AH4" s="122">
        <v>1</v>
      </c>
      <c r="AI4" s="122"/>
      <c r="AJ4" s="122"/>
    </row>
    <row r="5" spans="1:36" ht="12.75" customHeight="1" x14ac:dyDescent="0.2">
      <c r="D5" s="124"/>
    </row>
    <row r="6" spans="1:36" x14ac:dyDescent="0.2">
      <c r="E6" s="159" t="s">
        <v>6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29"/>
      <c r="Y6" s="133" t="s">
        <v>5</v>
      </c>
      <c r="AA6" s="161" t="s">
        <v>15</v>
      </c>
      <c r="AB6" s="162"/>
      <c r="AC6" s="162"/>
      <c r="AD6" s="162"/>
      <c r="AE6" s="162"/>
      <c r="AF6" s="162"/>
      <c r="AG6" s="162"/>
      <c r="AH6" s="162"/>
      <c r="AI6" s="162"/>
      <c r="AJ6" s="163"/>
    </row>
    <row r="7" spans="1:36" ht="11.25" customHeight="1" x14ac:dyDescent="0.2">
      <c r="A7" s="133" t="s">
        <v>3</v>
      </c>
      <c r="B7" s="133" t="s">
        <v>40</v>
      </c>
      <c r="C7" s="134" t="s">
        <v>38</v>
      </c>
      <c r="D7" s="124"/>
      <c r="E7" s="133">
        <v>1</v>
      </c>
      <c r="F7" s="133">
        <v>2</v>
      </c>
      <c r="G7" s="133">
        <v>3</v>
      </c>
      <c r="H7" s="133">
        <v>4</v>
      </c>
      <c r="I7" s="133">
        <v>5</v>
      </c>
      <c r="J7" s="133">
        <v>6</v>
      </c>
      <c r="K7" s="133">
        <v>7</v>
      </c>
      <c r="L7" s="133">
        <v>8</v>
      </c>
      <c r="M7" s="133">
        <v>9</v>
      </c>
      <c r="N7" s="133">
        <v>10</v>
      </c>
      <c r="O7" s="133">
        <v>11</v>
      </c>
      <c r="P7" s="133">
        <v>12</v>
      </c>
      <c r="Q7" s="133">
        <v>13</v>
      </c>
      <c r="R7" s="133">
        <v>14</v>
      </c>
      <c r="S7" s="133">
        <v>15</v>
      </c>
      <c r="T7" s="133">
        <v>16</v>
      </c>
      <c r="U7" s="133">
        <v>17</v>
      </c>
      <c r="V7" s="133">
        <v>18</v>
      </c>
      <c r="W7" s="133">
        <v>19</v>
      </c>
      <c r="X7" s="129"/>
      <c r="Y7" s="133" t="s">
        <v>7</v>
      </c>
      <c r="Z7" s="130"/>
      <c r="AA7" s="133">
        <v>1</v>
      </c>
      <c r="AB7" s="133">
        <v>2</v>
      </c>
      <c r="AC7" s="133">
        <v>3</v>
      </c>
      <c r="AD7" s="133">
        <v>4</v>
      </c>
      <c r="AE7" s="133">
        <v>5</v>
      </c>
      <c r="AF7" s="133">
        <v>6</v>
      </c>
      <c r="AG7" s="133">
        <v>7</v>
      </c>
      <c r="AH7" s="133">
        <v>8</v>
      </c>
      <c r="AI7" s="133">
        <v>9</v>
      </c>
      <c r="AJ7" s="133">
        <v>10</v>
      </c>
    </row>
    <row r="8" spans="1:36" ht="11.25" customHeight="1" x14ac:dyDescent="0.2">
      <c r="A8" s="135">
        <f>'2013 Statistik VF'!B9</f>
        <v>1</v>
      </c>
      <c r="B8" s="136">
        <f>'2013 Statistik VF'!C9</f>
        <v>532</v>
      </c>
      <c r="C8" s="137" t="str">
        <f>'2013 Statistik VF'!D9</f>
        <v>Zellner, Michael</v>
      </c>
      <c r="E8" s="136">
        <f>'2013 Statistik VF'!F9</f>
        <v>1</v>
      </c>
      <c r="F8" s="136">
        <f>'2013 Statistik VF'!G9</f>
        <v>1</v>
      </c>
      <c r="G8" s="136">
        <f>'2013 Statistik VF'!H9</f>
        <v>1</v>
      </c>
      <c r="H8" s="136">
        <f>'2013 Statistik VF'!I9</f>
        <v>1</v>
      </c>
      <c r="I8" s="136">
        <f>'2013 Statistik VF'!J9</f>
        <v>1</v>
      </c>
      <c r="J8" s="136">
        <f>'2013 Statistik VF'!K9</f>
        <v>1</v>
      </c>
      <c r="K8" s="136">
        <f>'2013 Statistik VF'!L9</f>
        <v>1</v>
      </c>
      <c r="L8" s="136">
        <f>'2013 Statistik VF'!M9</f>
        <v>1</v>
      </c>
      <c r="M8" s="136" t="str">
        <f>'2013 Statistik VF'!N9</f>
        <v>-</v>
      </c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0"/>
      <c r="Y8" s="139">
        <f>'2013 Statistik VF'!BX9</f>
        <v>44.680000000000007</v>
      </c>
      <c r="Z8" s="130"/>
      <c r="AA8" s="133">
        <f t="shared" ref="AA8:AA35" si="0">COUNTIF($E8:$W8,1)</f>
        <v>8</v>
      </c>
      <c r="AB8" s="133">
        <f t="shared" ref="AB8:AB35" si="1">COUNTIF($E8:$W8,2)</f>
        <v>0</v>
      </c>
      <c r="AC8" s="133">
        <f t="shared" ref="AC8:AC35" si="2">COUNTIF($E8:$W8,3)</f>
        <v>0</v>
      </c>
      <c r="AD8" s="133">
        <f t="shared" ref="AD8:AD35" si="3">COUNTIF($E8:$W8,4)</f>
        <v>0</v>
      </c>
      <c r="AE8" s="133">
        <f t="shared" ref="AE8:AE35" si="4">COUNTIF($E8:$W8,5)</f>
        <v>0</v>
      </c>
      <c r="AF8" s="133">
        <f t="shared" ref="AF8:AF35" si="5">COUNTIF($E8:$W8,6)</f>
        <v>0</v>
      </c>
      <c r="AG8" s="133">
        <f t="shared" ref="AG8:AG35" si="6">COUNTIF($E8:$W8,7)</f>
        <v>0</v>
      </c>
      <c r="AH8" s="133">
        <f t="shared" ref="AH8:AH35" si="7">COUNTIF($E8:$W8,8)</f>
        <v>0</v>
      </c>
      <c r="AI8" s="133">
        <f t="shared" ref="AI8:AI35" si="8">COUNTIF($E8:$W8,9)</f>
        <v>0</v>
      </c>
      <c r="AJ8" s="133">
        <f t="shared" ref="AJ8:AJ35" si="9">COUNTIF($E8:$W8,10)</f>
        <v>0</v>
      </c>
    </row>
    <row r="9" spans="1:36" ht="11.25" customHeight="1" x14ac:dyDescent="0.2">
      <c r="A9" s="135">
        <f>'2013 Statistik VF'!B10</f>
        <v>2</v>
      </c>
      <c r="B9" s="136">
        <f>'2013 Statistik VF'!C10</f>
        <v>542</v>
      </c>
      <c r="C9" s="137" t="str">
        <f>'2013 Statistik VF'!D10</f>
        <v>Lasse, Christian</v>
      </c>
      <c r="E9" s="136">
        <f>'2013 Statistik VF'!F10</f>
        <v>3</v>
      </c>
      <c r="F9" s="136">
        <f>'2013 Statistik VF'!G10</f>
        <v>3</v>
      </c>
      <c r="G9" s="136" t="str">
        <f>'2013 Statistik VF'!H10</f>
        <v>-</v>
      </c>
      <c r="H9" s="136">
        <f>'2013 Statistik VF'!I10</f>
        <v>2</v>
      </c>
      <c r="I9" s="136">
        <f>'2013 Statistik VF'!J10</f>
        <v>2</v>
      </c>
      <c r="J9" s="136">
        <f>'2013 Statistik VF'!K10</f>
        <v>2</v>
      </c>
      <c r="K9" s="136" t="str">
        <f>'2013 Statistik VF'!L10</f>
        <v>-</v>
      </c>
      <c r="L9" s="136" t="str">
        <f>'2013 Statistik VF'!M10</f>
        <v>-</v>
      </c>
      <c r="M9" s="136" t="str">
        <f>'2013 Statistik VF'!N10</f>
        <v>-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0"/>
      <c r="Y9" s="139">
        <f>'2013 Statistik VF'!BX10</f>
        <v>17.490000000000002</v>
      </c>
      <c r="Z9" s="130"/>
      <c r="AA9" s="133">
        <f t="shared" si="0"/>
        <v>0</v>
      </c>
      <c r="AB9" s="133">
        <f t="shared" si="1"/>
        <v>3</v>
      </c>
      <c r="AC9" s="133">
        <f t="shared" si="2"/>
        <v>2</v>
      </c>
      <c r="AD9" s="133">
        <f t="shared" si="3"/>
        <v>0</v>
      </c>
      <c r="AE9" s="133">
        <f t="shared" si="4"/>
        <v>0</v>
      </c>
      <c r="AF9" s="133">
        <f t="shared" si="5"/>
        <v>0</v>
      </c>
      <c r="AG9" s="133">
        <f t="shared" si="6"/>
        <v>0</v>
      </c>
      <c r="AH9" s="133">
        <f t="shared" si="7"/>
        <v>0</v>
      </c>
      <c r="AI9" s="133">
        <f t="shared" si="8"/>
        <v>0</v>
      </c>
      <c r="AJ9" s="133">
        <f t="shared" si="9"/>
        <v>0</v>
      </c>
    </row>
    <row r="10" spans="1:36" ht="11.25" customHeight="1" x14ac:dyDescent="0.2">
      <c r="A10" s="135">
        <f>'2013 Statistik VF'!B11</f>
        <v>3</v>
      </c>
      <c r="B10" s="136">
        <f>'2013 Statistik VF'!C11</f>
        <v>539</v>
      </c>
      <c r="C10" s="137" t="str">
        <f>'2013 Statistik VF'!D11</f>
        <v>Kraus, Gabriele</v>
      </c>
      <c r="E10" s="136">
        <f>'2013 Statistik VF'!F11</f>
        <v>2</v>
      </c>
      <c r="F10" s="136">
        <f>'2013 Statistik VF'!G11</f>
        <v>4</v>
      </c>
      <c r="G10" s="136">
        <f>'2013 Statistik VF'!H11</f>
        <v>2</v>
      </c>
      <c r="H10" s="136" t="str">
        <f>'2013 Statistik VF'!I11</f>
        <v>-</v>
      </c>
      <c r="I10" s="136" t="str">
        <f>'2013 Statistik VF'!J11</f>
        <v>-</v>
      </c>
      <c r="J10" s="136" t="str">
        <f>'2013 Statistik VF'!K11</f>
        <v>-</v>
      </c>
      <c r="K10" s="136">
        <f>'2013 Statistik VF'!L11</f>
        <v>2</v>
      </c>
      <c r="L10" s="136">
        <f>'2013 Statistik VF'!M11</f>
        <v>2</v>
      </c>
      <c r="M10" s="136">
        <f>'2013 Statistik VF'!N11</f>
        <v>1</v>
      </c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0"/>
      <c r="Y10" s="139">
        <f>'2013 Statistik VF'!BX11</f>
        <v>11.33</v>
      </c>
      <c r="Z10" s="130"/>
      <c r="AA10" s="133">
        <f t="shared" si="0"/>
        <v>1</v>
      </c>
      <c r="AB10" s="133">
        <f t="shared" si="1"/>
        <v>4</v>
      </c>
      <c r="AC10" s="133">
        <f t="shared" si="2"/>
        <v>0</v>
      </c>
      <c r="AD10" s="133">
        <f t="shared" si="3"/>
        <v>1</v>
      </c>
      <c r="AE10" s="133">
        <f t="shared" si="4"/>
        <v>0</v>
      </c>
      <c r="AF10" s="133">
        <f t="shared" si="5"/>
        <v>0</v>
      </c>
      <c r="AG10" s="133">
        <f t="shared" si="6"/>
        <v>0</v>
      </c>
      <c r="AH10" s="133">
        <f t="shared" si="7"/>
        <v>0</v>
      </c>
      <c r="AI10" s="133">
        <f t="shared" si="8"/>
        <v>0</v>
      </c>
      <c r="AJ10" s="133">
        <f t="shared" si="9"/>
        <v>0</v>
      </c>
    </row>
    <row r="11" spans="1:36" ht="11.25" customHeight="1" x14ac:dyDescent="0.2">
      <c r="A11" s="135">
        <f>'2013 Statistik VF'!B12</f>
        <v>3</v>
      </c>
      <c r="B11" s="136">
        <f>'2013 Statistik VF'!C12</f>
        <v>533</v>
      </c>
      <c r="C11" s="137" t="str">
        <f>'2013 Statistik VF'!D12</f>
        <v>Höfle, Dirk</v>
      </c>
      <c r="E11" s="136">
        <f>'2013 Statistik VF'!F12</f>
        <v>4</v>
      </c>
      <c r="F11" s="136">
        <f>'2013 Statistik VF'!G12</f>
        <v>2</v>
      </c>
      <c r="G11" s="136">
        <f>'2013 Statistik VF'!H12</f>
        <v>3</v>
      </c>
      <c r="H11" s="136">
        <f>'2013 Statistik VF'!I12</f>
        <v>3</v>
      </c>
      <c r="I11" s="136">
        <f>'2013 Statistik VF'!J12</f>
        <v>3</v>
      </c>
      <c r="J11" s="136">
        <f>'2013 Statistik VF'!K12</f>
        <v>2</v>
      </c>
      <c r="K11" s="136" t="str">
        <f>'2013 Statistik VF'!L12</f>
        <v>-</v>
      </c>
      <c r="L11" s="136" t="str">
        <f>'2013 Statistik VF'!M12</f>
        <v>-</v>
      </c>
      <c r="M11" s="136" t="str">
        <f>'2013 Statistik VF'!N12</f>
        <v>-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0"/>
      <c r="Y11" s="139">
        <f>'2013 Statistik VF'!BX12</f>
        <v>11.33</v>
      </c>
      <c r="Z11" s="130"/>
      <c r="AA11" s="133">
        <f t="shared" si="0"/>
        <v>0</v>
      </c>
      <c r="AB11" s="133">
        <f t="shared" si="1"/>
        <v>2</v>
      </c>
      <c r="AC11" s="133">
        <f t="shared" si="2"/>
        <v>3</v>
      </c>
      <c r="AD11" s="133">
        <f t="shared" si="3"/>
        <v>1</v>
      </c>
      <c r="AE11" s="133">
        <f t="shared" si="4"/>
        <v>0</v>
      </c>
      <c r="AF11" s="133">
        <f t="shared" si="5"/>
        <v>0</v>
      </c>
      <c r="AG11" s="133">
        <f t="shared" si="6"/>
        <v>0</v>
      </c>
      <c r="AH11" s="133">
        <f t="shared" si="7"/>
        <v>0</v>
      </c>
      <c r="AI11" s="133">
        <f t="shared" si="8"/>
        <v>0</v>
      </c>
      <c r="AJ11" s="133">
        <f t="shared" si="9"/>
        <v>0</v>
      </c>
    </row>
    <row r="12" spans="1:36" ht="11.25" customHeight="1" x14ac:dyDescent="0.2">
      <c r="A12" s="135" t="str">
        <f>'2013 Statistik VF'!B13</f>
        <v>n/a</v>
      </c>
      <c r="B12" s="136">
        <f>'2013 Statistik VF'!C13</f>
        <v>540</v>
      </c>
      <c r="C12" s="137" t="str">
        <f>'2013 Statistik VF'!D13</f>
        <v>Pohl, Michael</v>
      </c>
      <c r="E12" s="136" t="str">
        <f>'2013 Statistik VF'!F13</f>
        <v>-</v>
      </c>
      <c r="F12" s="136" t="str">
        <f>'2013 Statistik VF'!G13</f>
        <v>-</v>
      </c>
      <c r="G12" s="136" t="str">
        <f>'2013 Statistik VF'!H13</f>
        <v>-</v>
      </c>
      <c r="H12" s="136" t="str">
        <f>'2013 Statistik VF'!I13</f>
        <v>-</v>
      </c>
      <c r="I12" s="136" t="str">
        <f>'2013 Statistik VF'!J13</f>
        <v>-</v>
      </c>
      <c r="J12" s="136" t="str">
        <f>'2013 Statistik VF'!K13</f>
        <v>-</v>
      </c>
      <c r="K12" s="136" t="str">
        <f>'2013 Statistik VF'!L13</f>
        <v>-</v>
      </c>
      <c r="L12" s="136" t="str">
        <f>'2013 Statistik VF'!M13</f>
        <v>-</v>
      </c>
      <c r="M12" s="136" t="str">
        <f>'2013 Statistik VF'!N13</f>
        <v>-</v>
      </c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0"/>
      <c r="Y12" s="139">
        <f>'2013 Statistik VF'!BX13</f>
        <v>0</v>
      </c>
      <c r="Z12" s="130"/>
      <c r="AA12" s="133">
        <f t="shared" si="0"/>
        <v>0</v>
      </c>
      <c r="AB12" s="133">
        <f t="shared" si="1"/>
        <v>0</v>
      </c>
      <c r="AC12" s="133">
        <f t="shared" si="2"/>
        <v>0</v>
      </c>
      <c r="AD12" s="133">
        <f t="shared" si="3"/>
        <v>0</v>
      </c>
      <c r="AE12" s="133">
        <f t="shared" si="4"/>
        <v>0</v>
      </c>
      <c r="AF12" s="133">
        <f t="shared" si="5"/>
        <v>0</v>
      </c>
      <c r="AG12" s="133">
        <f t="shared" si="6"/>
        <v>0</v>
      </c>
      <c r="AH12" s="133">
        <f t="shared" si="7"/>
        <v>0</v>
      </c>
      <c r="AI12" s="133">
        <f t="shared" si="8"/>
        <v>0</v>
      </c>
      <c r="AJ12" s="133">
        <f t="shared" si="9"/>
        <v>0</v>
      </c>
    </row>
    <row r="13" spans="1:36" ht="11.25" customHeight="1" x14ac:dyDescent="0.2">
      <c r="A13" s="135"/>
      <c r="B13" s="136"/>
      <c r="C13" s="137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0"/>
      <c r="Y13" s="139">
        <f>'2013 Statistik VF'!BX14</f>
        <v>0</v>
      </c>
      <c r="Z13" s="130"/>
      <c r="AA13" s="133">
        <f t="shared" si="0"/>
        <v>0</v>
      </c>
      <c r="AB13" s="133">
        <f t="shared" si="1"/>
        <v>0</v>
      </c>
      <c r="AC13" s="133">
        <f t="shared" si="2"/>
        <v>0</v>
      </c>
      <c r="AD13" s="133">
        <f t="shared" si="3"/>
        <v>0</v>
      </c>
      <c r="AE13" s="133">
        <f t="shared" si="4"/>
        <v>0</v>
      </c>
      <c r="AF13" s="133">
        <f t="shared" si="5"/>
        <v>0</v>
      </c>
      <c r="AG13" s="133">
        <f t="shared" si="6"/>
        <v>0</v>
      </c>
      <c r="AH13" s="133">
        <f t="shared" si="7"/>
        <v>0</v>
      </c>
      <c r="AI13" s="133">
        <f t="shared" si="8"/>
        <v>0</v>
      </c>
      <c r="AJ13" s="133">
        <f t="shared" si="9"/>
        <v>0</v>
      </c>
    </row>
    <row r="14" spans="1:36" ht="11.25" customHeight="1" x14ac:dyDescent="0.2">
      <c r="A14" s="135"/>
      <c r="B14" s="136"/>
      <c r="C14" s="137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0"/>
      <c r="Y14" s="139">
        <f>'2013 Statistik VF'!BX15</f>
        <v>0</v>
      </c>
      <c r="Z14" s="130"/>
      <c r="AA14" s="133">
        <f t="shared" si="0"/>
        <v>0</v>
      </c>
      <c r="AB14" s="133">
        <f t="shared" si="1"/>
        <v>0</v>
      </c>
      <c r="AC14" s="133">
        <f t="shared" si="2"/>
        <v>0</v>
      </c>
      <c r="AD14" s="133">
        <f t="shared" si="3"/>
        <v>0</v>
      </c>
      <c r="AE14" s="133">
        <f t="shared" si="4"/>
        <v>0</v>
      </c>
      <c r="AF14" s="133">
        <f t="shared" si="5"/>
        <v>0</v>
      </c>
      <c r="AG14" s="133">
        <f t="shared" si="6"/>
        <v>0</v>
      </c>
      <c r="AH14" s="133">
        <f t="shared" si="7"/>
        <v>0</v>
      </c>
      <c r="AI14" s="133">
        <f t="shared" si="8"/>
        <v>0</v>
      </c>
      <c r="AJ14" s="133">
        <f t="shared" si="9"/>
        <v>0</v>
      </c>
    </row>
    <row r="15" spans="1:36" ht="11.25" customHeight="1" x14ac:dyDescent="0.2">
      <c r="A15" s="135"/>
      <c r="B15" s="136"/>
      <c r="C15" s="137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0"/>
      <c r="Y15" s="139">
        <f>'2013 Statistik VF'!BX16</f>
        <v>0</v>
      </c>
      <c r="Z15" s="130"/>
      <c r="AA15" s="133">
        <f t="shared" si="0"/>
        <v>0</v>
      </c>
      <c r="AB15" s="133">
        <f t="shared" si="1"/>
        <v>0</v>
      </c>
      <c r="AC15" s="133">
        <f t="shared" si="2"/>
        <v>0</v>
      </c>
      <c r="AD15" s="133">
        <f t="shared" si="3"/>
        <v>0</v>
      </c>
      <c r="AE15" s="133">
        <f t="shared" si="4"/>
        <v>0</v>
      </c>
      <c r="AF15" s="133">
        <f t="shared" si="5"/>
        <v>0</v>
      </c>
      <c r="AG15" s="133">
        <f t="shared" si="6"/>
        <v>0</v>
      </c>
      <c r="AH15" s="133">
        <f t="shared" si="7"/>
        <v>0</v>
      </c>
      <c r="AI15" s="133">
        <f t="shared" si="8"/>
        <v>0</v>
      </c>
      <c r="AJ15" s="133">
        <f t="shared" si="9"/>
        <v>0</v>
      </c>
    </row>
    <row r="16" spans="1:36" ht="11.25" customHeight="1" x14ac:dyDescent="0.2">
      <c r="A16" s="135"/>
      <c r="B16" s="136"/>
      <c r="C16" s="137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0"/>
      <c r="Y16" s="139">
        <f>'2013 Statistik VF'!BX17</f>
        <v>0</v>
      </c>
      <c r="Z16" s="130"/>
      <c r="AA16" s="133">
        <f t="shared" si="0"/>
        <v>0</v>
      </c>
      <c r="AB16" s="133">
        <f t="shared" si="1"/>
        <v>0</v>
      </c>
      <c r="AC16" s="133">
        <f t="shared" si="2"/>
        <v>0</v>
      </c>
      <c r="AD16" s="133">
        <f t="shared" si="3"/>
        <v>0</v>
      </c>
      <c r="AE16" s="133">
        <f t="shared" si="4"/>
        <v>0</v>
      </c>
      <c r="AF16" s="133">
        <f t="shared" si="5"/>
        <v>0</v>
      </c>
      <c r="AG16" s="133">
        <f t="shared" si="6"/>
        <v>0</v>
      </c>
      <c r="AH16" s="133">
        <f t="shared" si="7"/>
        <v>0</v>
      </c>
      <c r="AI16" s="133">
        <f t="shared" si="8"/>
        <v>0</v>
      </c>
      <c r="AJ16" s="133">
        <f t="shared" si="9"/>
        <v>0</v>
      </c>
    </row>
    <row r="17" spans="1:36" ht="11.25" customHeight="1" x14ac:dyDescent="0.2">
      <c r="A17" s="135"/>
      <c r="B17" s="136"/>
      <c r="C17" s="137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0"/>
      <c r="Y17" s="139">
        <f>'2013 Statistik VF'!BX18</f>
        <v>0</v>
      </c>
      <c r="Z17" s="130"/>
      <c r="AA17" s="133">
        <f t="shared" si="0"/>
        <v>0</v>
      </c>
      <c r="AB17" s="133">
        <f t="shared" si="1"/>
        <v>0</v>
      </c>
      <c r="AC17" s="133">
        <f t="shared" si="2"/>
        <v>0</v>
      </c>
      <c r="AD17" s="133">
        <f t="shared" si="3"/>
        <v>0</v>
      </c>
      <c r="AE17" s="133">
        <f t="shared" si="4"/>
        <v>0</v>
      </c>
      <c r="AF17" s="133">
        <f t="shared" si="5"/>
        <v>0</v>
      </c>
      <c r="AG17" s="133">
        <f t="shared" si="6"/>
        <v>0</v>
      </c>
      <c r="AH17" s="133">
        <f t="shared" si="7"/>
        <v>0</v>
      </c>
      <c r="AI17" s="133">
        <f t="shared" si="8"/>
        <v>0</v>
      </c>
      <c r="AJ17" s="133">
        <f t="shared" si="9"/>
        <v>0</v>
      </c>
    </row>
    <row r="18" spans="1:36" ht="11.25" customHeight="1" x14ac:dyDescent="0.2">
      <c r="A18" s="135"/>
      <c r="B18" s="136"/>
      <c r="C18" s="137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0"/>
      <c r="Y18" s="139">
        <f>'2013 Statistik VF'!BX19</f>
        <v>0</v>
      </c>
      <c r="Z18" s="130"/>
      <c r="AA18" s="133">
        <f t="shared" si="0"/>
        <v>0</v>
      </c>
      <c r="AB18" s="133">
        <f t="shared" si="1"/>
        <v>0</v>
      </c>
      <c r="AC18" s="133">
        <f t="shared" si="2"/>
        <v>0</v>
      </c>
      <c r="AD18" s="133">
        <f t="shared" si="3"/>
        <v>0</v>
      </c>
      <c r="AE18" s="133">
        <f t="shared" si="4"/>
        <v>0</v>
      </c>
      <c r="AF18" s="133">
        <f t="shared" si="5"/>
        <v>0</v>
      </c>
      <c r="AG18" s="133">
        <f t="shared" si="6"/>
        <v>0</v>
      </c>
      <c r="AH18" s="133">
        <f t="shared" si="7"/>
        <v>0</v>
      </c>
      <c r="AI18" s="133">
        <f t="shared" si="8"/>
        <v>0</v>
      </c>
      <c r="AJ18" s="133">
        <f t="shared" si="9"/>
        <v>0</v>
      </c>
    </row>
    <row r="19" spans="1:36" ht="11.25" customHeight="1" x14ac:dyDescent="0.2">
      <c r="A19" s="135"/>
      <c r="B19" s="136"/>
      <c r="C19" s="137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0"/>
      <c r="Y19" s="139">
        <f>'2013 Statistik VF'!BX20</f>
        <v>0</v>
      </c>
      <c r="Z19" s="130"/>
      <c r="AA19" s="133">
        <f t="shared" si="0"/>
        <v>0</v>
      </c>
      <c r="AB19" s="133">
        <f t="shared" si="1"/>
        <v>0</v>
      </c>
      <c r="AC19" s="133">
        <f t="shared" si="2"/>
        <v>0</v>
      </c>
      <c r="AD19" s="133">
        <f t="shared" si="3"/>
        <v>0</v>
      </c>
      <c r="AE19" s="133">
        <f t="shared" si="4"/>
        <v>0</v>
      </c>
      <c r="AF19" s="133">
        <f t="shared" si="5"/>
        <v>0</v>
      </c>
      <c r="AG19" s="133">
        <f t="shared" si="6"/>
        <v>0</v>
      </c>
      <c r="AH19" s="133">
        <f t="shared" si="7"/>
        <v>0</v>
      </c>
      <c r="AI19" s="133">
        <f t="shared" si="8"/>
        <v>0</v>
      </c>
      <c r="AJ19" s="133">
        <f t="shared" si="9"/>
        <v>0</v>
      </c>
    </row>
    <row r="20" spans="1:36" ht="11.25" customHeight="1" x14ac:dyDescent="0.2">
      <c r="A20" s="135"/>
      <c r="B20" s="136"/>
      <c r="C20" s="137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0"/>
      <c r="Y20" s="139">
        <f>'2013 Statistik VF'!BX21</f>
        <v>0</v>
      </c>
      <c r="Z20" s="130"/>
      <c r="AA20" s="133">
        <f t="shared" si="0"/>
        <v>0</v>
      </c>
      <c r="AB20" s="133">
        <f t="shared" si="1"/>
        <v>0</v>
      </c>
      <c r="AC20" s="133">
        <f t="shared" si="2"/>
        <v>0</v>
      </c>
      <c r="AD20" s="133">
        <f t="shared" si="3"/>
        <v>0</v>
      </c>
      <c r="AE20" s="133">
        <f t="shared" si="4"/>
        <v>0</v>
      </c>
      <c r="AF20" s="133">
        <f t="shared" si="5"/>
        <v>0</v>
      </c>
      <c r="AG20" s="133">
        <f t="shared" si="6"/>
        <v>0</v>
      </c>
      <c r="AH20" s="133">
        <f t="shared" si="7"/>
        <v>0</v>
      </c>
      <c r="AI20" s="133">
        <f t="shared" si="8"/>
        <v>0</v>
      </c>
      <c r="AJ20" s="133">
        <f t="shared" si="9"/>
        <v>0</v>
      </c>
    </row>
    <row r="21" spans="1:36" ht="11.25" customHeight="1" x14ac:dyDescent="0.2">
      <c r="A21" s="135"/>
      <c r="B21" s="136"/>
      <c r="C21" s="137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0"/>
      <c r="Y21" s="139">
        <f>'2013 Statistik VF'!BX22</f>
        <v>0</v>
      </c>
      <c r="Z21" s="130"/>
      <c r="AA21" s="133">
        <f t="shared" si="0"/>
        <v>0</v>
      </c>
      <c r="AB21" s="133">
        <f t="shared" si="1"/>
        <v>0</v>
      </c>
      <c r="AC21" s="133">
        <f t="shared" si="2"/>
        <v>0</v>
      </c>
      <c r="AD21" s="133">
        <f t="shared" si="3"/>
        <v>0</v>
      </c>
      <c r="AE21" s="133">
        <f t="shared" si="4"/>
        <v>0</v>
      </c>
      <c r="AF21" s="133">
        <f t="shared" si="5"/>
        <v>0</v>
      </c>
      <c r="AG21" s="133">
        <f t="shared" si="6"/>
        <v>0</v>
      </c>
      <c r="AH21" s="133">
        <f t="shared" si="7"/>
        <v>0</v>
      </c>
      <c r="AI21" s="133">
        <f t="shared" si="8"/>
        <v>0</v>
      </c>
      <c r="AJ21" s="133">
        <f t="shared" si="9"/>
        <v>0</v>
      </c>
    </row>
    <row r="22" spans="1:36" ht="11.25" customHeight="1" x14ac:dyDescent="0.2">
      <c r="A22" s="135"/>
      <c r="B22" s="136"/>
      <c r="C22" s="137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0"/>
      <c r="Y22" s="139">
        <f>'2013 Statistik VF'!BX23</f>
        <v>0</v>
      </c>
      <c r="Z22" s="130"/>
      <c r="AA22" s="133">
        <f t="shared" si="0"/>
        <v>0</v>
      </c>
      <c r="AB22" s="133">
        <f t="shared" si="1"/>
        <v>0</v>
      </c>
      <c r="AC22" s="133">
        <f t="shared" si="2"/>
        <v>0</v>
      </c>
      <c r="AD22" s="133">
        <f t="shared" si="3"/>
        <v>0</v>
      </c>
      <c r="AE22" s="133">
        <f t="shared" si="4"/>
        <v>0</v>
      </c>
      <c r="AF22" s="133">
        <f t="shared" si="5"/>
        <v>0</v>
      </c>
      <c r="AG22" s="133">
        <f t="shared" si="6"/>
        <v>0</v>
      </c>
      <c r="AH22" s="133">
        <f t="shared" si="7"/>
        <v>0</v>
      </c>
      <c r="AI22" s="133">
        <f t="shared" si="8"/>
        <v>0</v>
      </c>
      <c r="AJ22" s="133">
        <f t="shared" si="9"/>
        <v>0</v>
      </c>
    </row>
    <row r="23" spans="1:36" ht="11.25" customHeight="1" x14ac:dyDescent="0.2">
      <c r="A23" s="135"/>
      <c r="B23" s="136"/>
      <c r="C23" s="137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0"/>
      <c r="Y23" s="139">
        <f>'2013 Statistik VF'!BX24</f>
        <v>0</v>
      </c>
      <c r="Z23" s="130"/>
      <c r="AA23" s="133">
        <f t="shared" si="0"/>
        <v>0</v>
      </c>
      <c r="AB23" s="133">
        <f t="shared" si="1"/>
        <v>0</v>
      </c>
      <c r="AC23" s="133">
        <f t="shared" si="2"/>
        <v>0</v>
      </c>
      <c r="AD23" s="133">
        <f t="shared" si="3"/>
        <v>0</v>
      </c>
      <c r="AE23" s="133">
        <f t="shared" si="4"/>
        <v>0</v>
      </c>
      <c r="AF23" s="133">
        <f t="shared" si="5"/>
        <v>0</v>
      </c>
      <c r="AG23" s="133">
        <f t="shared" si="6"/>
        <v>0</v>
      </c>
      <c r="AH23" s="133">
        <f t="shared" si="7"/>
        <v>0</v>
      </c>
      <c r="AI23" s="133">
        <f t="shared" si="8"/>
        <v>0</v>
      </c>
      <c r="AJ23" s="133">
        <f t="shared" si="9"/>
        <v>0</v>
      </c>
    </row>
    <row r="24" spans="1:36" ht="11.25" customHeight="1" x14ac:dyDescent="0.2">
      <c r="A24" s="135"/>
      <c r="B24" s="136"/>
      <c r="C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0"/>
      <c r="Y24" s="139">
        <f>'2013 Statistik VF'!BX25</f>
        <v>0</v>
      </c>
      <c r="Z24" s="130"/>
      <c r="AA24" s="133">
        <f t="shared" si="0"/>
        <v>0</v>
      </c>
      <c r="AB24" s="133">
        <f t="shared" si="1"/>
        <v>0</v>
      </c>
      <c r="AC24" s="133">
        <f t="shared" si="2"/>
        <v>0</v>
      </c>
      <c r="AD24" s="133">
        <f t="shared" si="3"/>
        <v>0</v>
      </c>
      <c r="AE24" s="133">
        <f t="shared" si="4"/>
        <v>0</v>
      </c>
      <c r="AF24" s="133">
        <f t="shared" si="5"/>
        <v>0</v>
      </c>
      <c r="AG24" s="133">
        <f t="shared" si="6"/>
        <v>0</v>
      </c>
      <c r="AH24" s="133">
        <f t="shared" si="7"/>
        <v>0</v>
      </c>
      <c r="AI24" s="133">
        <f t="shared" si="8"/>
        <v>0</v>
      </c>
      <c r="AJ24" s="133">
        <f t="shared" si="9"/>
        <v>0</v>
      </c>
    </row>
    <row r="25" spans="1:36" ht="11.25" customHeight="1" x14ac:dyDescent="0.2">
      <c r="A25" s="135"/>
      <c r="B25" s="136"/>
      <c r="C25" s="137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0"/>
      <c r="Y25" s="139">
        <f>'2013 Statistik VF'!BX26</f>
        <v>0</v>
      </c>
      <c r="Z25" s="130"/>
      <c r="AA25" s="133">
        <f t="shared" si="0"/>
        <v>0</v>
      </c>
      <c r="AB25" s="133">
        <f t="shared" si="1"/>
        <v>0</v>
      </c>
      <c r="AC25" s="133">
        <f t="shared" si="2"/>
        <v>0</v>
      </c>
      <c r="AD25" s="133">
        <f t="shared" si="3"/>
        <v>0</v>
      </c>
      <c r="AE25" s="133">
        <f t="shared" si="4"/>
        <v>0</v>
      </c>
      <c r="AF25" s="133">
        <f t="shared" si="5"/>
        <v>0</v>
      </c>
      <c r="AG25" s="133">
        <f t="shared" si="6"/>
        <v>0</v>
      </c>
      <c r="AH25" s="133">
        <f t="shared" si="7"/>
        <v>0</v>
      </c>
      <c r="AI25" s="133">
        <f t="shared" si="8"/>
        <v>0</v>
      </c>
      <c r="AJ25" s="133">
        <f t="shared" si="9"/>
        <v>0</v>
      </c>
    </row>
    <row r="26" spans="1:36" ht="11.25" customHeight="1" x14ac:dyDescent="0.2">
      <c r="A26" s="135"/>
      <c r="B26" s="136"/>
      <c r="C26" s="137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0"/>
      <c r="Y26" s="139">
        <f>'2013 Statistik VF'!BX27</f>
        <v>0</v>
      </c>
      <c r="Z26" s="130"/>
      <c r="AA26" s="133">
        <f t="shared" si="0"/>
        <v>0</v>
      </c>
      <c r="AB26" s="133">
        <f t="shared" si="1"/>
        <v>0</v>
      </c>
      <c r="AC26" s="133">
        <f t="shared" si="2"/>
        <v>0</v>
      </c>
      <c r="AD26" s="133">
        <f t="shared" si="3"/>
        <v>0</v>
      </c>
      <c r="AE26" s="133">
        <f t="shared" si="4"/>
        <v>0</v>
      </c>
      <c r="AF26" s="133">
        <f t="shared" si="5"/>
        <v>0</v>
      </c>
      <c r="AG26" s="133">
        <f t="shared" si="6"/>
        <v>0</v>
      </c>
      <c r="AH26" s="133">
        <f t="shared" si="7"/>
        <v>0</v>
      </c>
      <c r="AI26" s="133">
        <f t="shared" si="8"/>
        <v>0</v>
      </c>
      <c r="AJ26" s="133">
        <f t="shared" si="9"/>
        <v>0</v>
      </c>
    </row>
    <row r="27" spans="1:36" ht="11.25" customHeight="1" x14ac:dyDescent="0.2">
      <c r="A27" s="135"/>
      <c r="B27" s="136"/>
      <c r="C27" s="137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0"/>
      <c r="Y27" s="139">
        <f>'2013 Statistik VF'!BX28</f>
        <v>0</v>
      </c>
      <c r="Z27" s="130"/>
      <c r="AA27" s="133">
        <f t="shared" si="0"/>
        <v>0</v>
      </c>
      <c r="AB27" s="133">
        <f t="shared" si="1"/>
        <v>0</v>
      </c>
      <c r="AC27" s="133">
        <f t="shared" si="2"/>
        <v>0</v>
      </c>
      <c r="AD27" s="133">
        <f t="shared" si="3"/>
        <v>0</v>
      </c>
      <c r="AE27" s="133">
        <f t="shared" si="4"/>
        <v>0</v>
      </c>
      <c r="AF27" s="133">
        <f t="shared" si="5"/>
        <v>0</v>
      </c>
      <c r="AG27" s="133">
        <f t="shared" si="6"/>
        <v>0</v>
      </c>
      <c r="AH27" s="133">
        <f t="shared" si="7"/>
        <v>0</v>
      </c>
      <c r="AI27" s="133">
        <f t="shared" si="8"/>
        <v>0</v>
      </c>
      <c r="AJ27" s="133">
        <f t="shared" si="9"/>
        <v>0</v>
      </c>
    </row>
    <row r="28" spans="1:36" ht="11.25" customHeight="1" x14ac:dyDescent="0.2">
      <c r="A28" s="135"/>
      <c r="B28" s="136"/>
      <c r="C28" s="137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0"/>
      <c r="Y28" s="139">
        <f>'2013 Statistik VF'!BX29</f>
        <v>0</v>
      </c>
      <c r="Z28" s="130"/>
      <c r="AA28" s="133">
        <f t="shared" si="0"/>
        <v>0</v>
      </c>
      <c r="AB28" s="133">
        <f t="shared" si="1"/>
        <v>0</v>
      </c>
      <c r="AC28" s="133">
        <f t="shared" si="2"/>
        <v>0</v>
      </c>
      <c r="AD28" s="133">
        <f t="shared" si="3"/>
        <v>0</v>
      </c>
      <c r="AE28" s="133">
        <f t="shared" si="4"/>
        <v>0</v>
      </c>
      <c r="AF28" s="133">
        <f t="shared" si="5"/>
        <v>0</v>
      </c>
      <c r="AG28" s="133">
        <f t="shared" si="6"/>
        <v>0</v>
      </c>
      <c r="AH28" s="133">
        <f t="shared" si="7"/>
        <v>0</v>
      </c>
      <c r="AI28" s="133">
        <f t="shared" si="8"/>
        <v>0</v>
      </c>
      <c r="AJ28" s="133">
        <f t="shared" si="9"/>
        <v>0</v>
      </c>
    </row>
    <row r="29" spans="1:36" ht="11.25" customHeight="1" x14ac:dyDescent="0.2">
      <c r="A29" s="135"/>
      <c r="B29" s="136"/>
      <c r="C29" s="137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0"/>
      <c r="Y29" s="139">
        <f>'2013 Statistik VF'!BX30</f>
        <v>0</v>
      </c>
      <c r="Z29" s="130"/>
      <c r="AA29" s="133">
        <f t="shared" si="0"/>
        <v>0</v>
      </c>
      <c r="AB29" s="133">
        <f t="shared" si="1"/>
        <v>0</v>
      </c>
      <c r="AC29" s="133">
        <f t="shared" si="2"/>
        <v>0</v>
      </c>
      <c r="AD29" s="133">
        <f t="shared" si="3"/>
        <v>0</v>
      </c>
      <c r="AE29" s="133">
        <f t="shared" si="4"/>
        <v>0</v>
      </c>
      <c r="AF29" s="133">
        <f t="shared" si="5"/>
        <v>0</v>
      </c>
      <c r="AG29" s="133">
        <f t="shared" si="6"/>
        <v>0</v>
      </c>
      <c r="AH29" s="133">
        <f t="shared" si="7"/>
        <v>0</v>
      </c>
      <c r="AI29" s="133">
        <f t="shared" si="8"/>
        <v>0</v>
      </c>
      <c r="AJ29" s="133">
        <f t="shared" si="9"/>
        <v>0</v>
      </c>
    </row>
    <row r="30" spans="1:36" ht="11.25" customHeight="1" x14ac:dyDescent="0.2">
      <c r="A30" s="135"/>
      <c r="B30" s="136"/>
      <c r="C30" s="137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0"/>
      <c r="Y30" s="139">
        <f>'2013 Statistik VF'!BX31</f>
        <v>0</v>
      </c>
      <c r="Z30" s="130"/>
      <c r="AA30" s="133">
        <f t="shared" si="0"/>
        <v>0</v>
      </c>
      <c r="AB30" s="133">
        <f t="shared" si="1"/>
        <v>0</v>
      </c>
      <c r="AC30" s="133">
        <f t="shared" si="2"/>
        <v>0</v>
      </c>
      <c r="AD30" s="133">
        <f t="shared" si="3"/>
        <v>0</v>
      </c>
      <c r="AE30" s="133">
        <f t="shared" si="4"/>
        <v>0</v>
      </c>
      <c r="AF30" s="133">
        <f t="shared" si="5"/>
        <v>0</v>
      </c>
      <c r="AG30" s="133">
        <f t="shared" si="6"/>
        <v>0</v>
      </c>
      <c r="AH30" s="133">
        <f t="shared" si="7"/>
        <v>0</v>
      </c>
      <c r="AI30" s="133">
        <f t="shared" si="8"/>
        <v>0</v>
      </c>
      <c r="AJ30" s="133">
        <f t="shared" si="9"/>
        <v>0</v>
      </c>
    </row>
    <row r="31" spans="1:36" ht="11.25" customHeight="1" x14ac:dyDescent="0.2">
      <c r="A31" s="135"/>
      <c r="B31" s="136"/>
      <c r="C31" s="137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0"/>
      <c r="Y31" s="139">
        <f>'2013 Statistik VF'!BX32</f>
        <v>0</v>
      </c>
      <c r="Z31" s="130"/>
      <c r="AA31" s="133">
        <f t="shared" si="0"/>
        <v>0</v>
      </c>
      <c r="AB31" s="133">
        <f t="shared" si="1"/>
        <v>0</v>
      </c>
      <c r="AC31" s="133">
        <f t="shared" si="2"/>
        <v>0</v>
      </c>
      <c r="AD31" s="133">
        <f t="shared" si="3"/>
        <v>0</v>
      </c>
      <c r="AE31" s="133">
        <f t="shared" si="4"/>
        <v>0</v>
      </c>
      <c r="AF31" s="133">
        <f t="shared" si="5"/>
        <v>0</v>
      </c>
      <c r="AG31" s="133">
        <f t="shared" si="6"/>
        <v>0</v>
      </c>
      <c r="AH31" s="133">
        <f t="shared" si="7"/>
        <v>0</v>
      </c>
      <c r="AI31" s="133">
        <f t="shared" si="8"/>
        <v>0</v>
      </c>
      <c r="AJ31" s="133">
        <f t="shared" si="9"/>
        <v>0</v>
      </c>
    </row>
    <row r="32" spans="1:36" ht="11.25" customHeight="1" x14ac:dyDescent="0.2">
      <c r="A32" s="135"/>
      <c r="B32" s="136"/>
      <c r="C32" s="137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0"/>
      <c r="Y32" s="139">
        <f>'2013 Statistik VF'!BX33</f>
        <v>0</v>
      </c>
      <c r="Z32" s="130"/>
      <c r="AA32" s="133">
        <f t="shared" si="0"/>
        <v>0</v>
      </c>
      <c r="AB32" s="133">
        <f t="shared" si="1"/>
        <v>0</v>
      </c>
      <c r="AC32" s="133">
        <f t="shared" si="2"/>
        <v>0</v>
      </c>
      <c r="AD32" s="133">
        <f t="shared" si="3"/>
        <v>0</v>
      </c>
      <c r="AE32" s="133">
        <f t="shared" si="4"/>
        <v>0</v>
      </c>
      <c r="AF32" s="133">
        <f t="shared" si="5"/>
        <v>0</v>
      </c>
      <c r="AG32" s="133">
        <f t="shared" si="6"/>
        <v>0</v>
      </c>
      <c r="AH32" s="133">
        <f t="shared" si="7"/>
        <v>0</v>
      </c>
      <c r="AI32" s="133">
        <f t="shared" si="8"/>
        <v>0</v>
      </c>
      <c r="AJ32" s="133">
        <f t="shared" si="9"/>
        <v>0</v>
      </c>
    </row>
    <row r="33" spans="1:36" ht="11.25" customHeight="1" x14ac:dyDescent="0.2">
      <c r="A33" s="135"/>
      <c r="B33" s="136"/>
      <c r="C33" s="137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0"/>
      <c r="Y33" s="139">
        <f>'2013 Statistik VF'!BX34</f>
        <v>0</v>
      </c>
      <c r="Z33" s="130"/>
      <c r="AA33" s="133">
        <f t="shared" si="0"/>
        <v>0</v>
      </c>
      <c r="AB33" s="133">
        <f t="shared" si="1"/>
        <v>0</v>
      </c>
      <c r="AC33" s="133">
        <f t="shared" si="2"/>
        <v>0</v>
      </c>
      <c r="AD33" s="133">
        <f t="shared" si="3"/>
        <v>0</v>
      </c>
      <c r="AE33" s="133">
        <f t="shared" si="4"/>
        <v>0</v>
      </c>
      <c r="AF33" s="133">
        <f t="shared" si="5"/>
        <v>0</v>
      </c>
      <c r="AG33" s="133">
        <f t="shared" si="6"/>
        <v>0</v>
      </c>
      <c r="AH33" s="133">
        <f t="shared" si="7"/>
        <v>0</v>
      </c>
      <c r="AI33" s="133">
        <f t="shared" si="8"/>
        <v>0</v>
      </c>
      <c r="AJ33" s="133">
        <f t="shared" si="9"/>
        <v>0</v>
      </c>
    </row>
    <row r="34" spans="1:36" ht="11.25" customHeight="1" x14ac:dyDescent="0.2">
      <c r="A34" s="135"/>
      <c r="B34" s="136"/>
      <c r="C34" s="137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0"/>
      <c r="Y34" s="139">
        <f>'2013 Statistik VF'!BX35</f>
        <v>0</v>
      </c>
      <c r="Z34" s="130"/>
      <c r="AA34" s="133">
        <f t="shared" si="0"/>
        <v>0</v>
      </c>
      <c r="AB34" s="133">
        <f t="shared" si="1"/>
        <v>0</v>
      </c>
      <c r="AC34" s="133">
        <f t="shared" si="2"/>
        <v>0</v>
      </c>
      <c r="AD34" s="133">
        <f t="shared" si="3"/>
        <v>0</v>
      </c>
      <c r="AE34" s="133">
        <f t="shared" si="4"/>
        <v>0</v>
      </c>
      <c r="AF34" s="133">
        <f t="shared" si="5"/>
        <v>0</v>
      </c>
      <c r="AG34" s="133">
        <f t="shared" si="6"/>
        <v>0</v>
      </c>
      <c r="AH34" s="133">
        <f t="shared" si="7"/>
        <v>0</v>
      </c>
      <c r="AI34" s="133">
        <f t="shared" si="8"/>
        <v>0</v>
      </c>
      <c r="AJ34" s="133">
        <f t="shared" si="9"/>
        <v>0</v>
      </c>
    </row>
    <row r="35" spans="1:36" ht="11.25" customHeight="1" x14ac:dyDescent="0.2">
      <c r="A35" s="135"/>
      <c r="B35" s="136"/>
      <c r="C35" s="137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0"/>
      <c r="Y35" s="139">
        <f>'2013 Statistik VF'!BX36</f>
        <v>0</v>
      </c>
      <c r="Z35" s="130"/>
      <c r="AA35" s="133">
        <f t="shared" si="0"/>
        <v>0</v>
      </c>
      <c r="AB35" s="133">
        <f t="shared" si="1"/>
        <v>0</v>
      </c>
      <c r="AC35" s="133">
        <f t="shared" si="2"/>
        <v>0</v>
      </c>
      <c r="AD35" s="133">
        <f t="shared" si="3"/>
        <v>0</v>
      </c>
      <c r="AE35" s="133">
        <f t="shared" si="4"/>
        <v>0</v>
      </c>
      <c r="AF35" s="133">
        <f t="shared" si="5"/>
        <v>0</v>
      </c>
      <c r="AG35" s="133">
        <f t="shared" si="6"/>
        <v>0</v>
      </c>
      <c r="AH35" s="133">
        <f t="shared" si="7"/>
        <v>0</v>
      </c>
      <c r="AI35" s="133">
        <f t="shared" si="8"/>
        <v>0</v>
      </c>
      <c r="AJ35" s="133">
        <f t="shared" si="9"/>
        <v>0</v>
      </c>
    </row>
  </sheetData>
  <mergeCells count="4">
    <mergeCell ref="E3:W3"/>
    <mergeCell ref="E6:W6"/>
    <mergeCell ref="A1:W1"/>
    <mergeCell ref="AA6:AJ6"/>
  </mergeCells>
  <phoneticPr fontId="8" type="noConversion"/>
  <conditionalFormatting sqref="AA8:AJ35">
    <cfRule type="cellIs" dxfId="5" priority="1" stopIfTrue="1" operator="equal">
      <formula>0</formula>
    </cfRule>
    <cfRule type="cellIs" dxfId="4" priority="2" stopIfTrue="1" operator="greaterThan">
      <formula>0</formula>
    </cfRule>
  </conditionalFormatting>
  <conditionalFormatting sqref="A8:B35 E8:W35">
    <cfRule type="cellIs" dxfId="3" priority="3" stopIfTrue="1" operator="equal">
      <formula>1</formula>
    </cfRule>
    <cfRule type="cellIs" dxfId="2" priority="4" stopIfTrue="1" operator="equal">
      <formula>2</formula>
    </cfRule>
    <cfRule type="cellIs" dxfId="1" priority="5" stopIfTrue="1" operator="equal">
      <formula>3</formula>
    </cfRule>
  </conditionalFormatting>
  <conditionalFormatting sqref="E4:W4">
    <cfRule type="cellIs" dxfId="0" priority="6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2013 Statistik SF</vt:lpstr>
      <vt:lpstr>SF Export</vt:lpstr>
      <vt:lpstr>2013 Statistik VF</vt:lpstr>
      <vt:lpstr>VF Export</vt:lpstr>
    </vt:vector>
  </TitlesOfParts>
  <Company>WESTLAND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Markus Stauder</cp:lastModifiedBy>
  <cp:lastPrinted>2011-05-15T19:07:34Z</cp:lastPrinted>
  <dcterms:created xsi:type="dcterms:W3CDTF">2007-05-27T17:53:59Z</dcterms:created>
  <dcterms:modified xsi:type="dcterms:W3CDTF">2013-05-28T13:13:11Z</dcterms:modified>
</cp:coreProperties>
</file>