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480" windowHeight="9120" activeTab="3"/>
  </bookViews>
  <sheets>
    <sheet name="2011 Statistik SF" sheetId="15" r:id="rId1"/>
    <sheet name="SF Export" sheetId="16" r:id="rId2"/>
    <sheet name="2011 Statistik VF" sheetId="14" r:id="rId3"/>
    <sheet name="VF Export" sheetId="17" r:id="rId4"/>
  </sheets>
  <definedNames>
    <definedName name="Positionen" localSheetId="0">'2011 Statistik SF'!#REF!</definedName>
    <definedName name="Positionen" localSheetId="2">'2011 Statistik VF'!#REF!</definedName>
    <definedName name="Positionen" localSheetId="1">'SF Export'!#REF!</definedName>
    <definedName name="Positionen" localSheetId="3">'VF Export'!#REF!</definedName>
    <definedName name="Positionen">#REF!</definedName>
    <definedName name="Punkte" localSheetId="0">'2011 Statistik SF'!#REF!</definedName>
    <definedName name="Punkte" localSheetId="2">'2011 Statistik VF'!#REF!</definedName>
    <definedName name="Punkte" localSheetId="1">'SF Export'!#REF!</definedName>
    <definedName name="Punkte" localSheetId="3">'VF Export'!#REF!</definedName>
    <definedName name="Punkte">#REF!</definedName>
  </definedNames>
  <calcPr calcId="114210"/>
</workbook>
</file>

<file path=xl/calcChain.xml><?xml version="1.0" encoding="utf-8"?>
<calcChain xmlns="http://schemas.openxmlformats.org/spreadsheetml/2006/main">
  <c r="X8" i="17"/>
  <c r="Y8"/>
  <c r="X9"/>
  <c r="Y9"/>
  <c r="X10"/>
  <c r="Y10"/>
  <c r="X11"/>
  <c r="Y11"/>
  <c r="X12"/>
  <c r="Y12"/>
  <c r="X13"/>
  <c r="Y13"/>
  <c r="X14"/>
  <c r="Y14"/>
  <c r="X15"/>
  <c r="Y15"/>
  <c r="X16"/>
  <c r="Y16"/>
  <c r="X17"/>
  <c r="Y17"/>
  <c r="X18"/>
  <c r="Y18"/>
  <c r="X8" i="16"/>
  <c r="Y8"/>
  <c r="X9"/>
  <c r="Y9"/>
  <c r="X10"/>
  <c r="Y10"/>
  <c r="X11"/>
  <c r="Y11"/>
  <c r="X12"/>
  <c r="Y12"/>
  <c r="X13"/>
  <c r="Y13"/>
  <c r="X14"/>
  <c r="Y14"/>
  <c r="X15"/>
  <c r="Y15"/>
  <c r="A4" i="17"/>
  <c r="F5" i="14"/>
  <c r="E4" i="17"/>
  <c r="G5" i="14"/>
  <c r="F4" i="17"/>
  <c r="H5" i="14"/>
  <c r="G4" i="17"/>
  <c r="I5" i="14"/>
  <c r="H4" i="17"/>
  <c r="J5" i="14"/>
  <c r="I4" i="17"/>
  <c r="K5" i="14"/>
  <c r="J4" i="17"/>
  <c r="L5" i="14"/>
  <c r="K4" i="17"/>
  <c r="M5" i="14"/>
  <c r="L4" i="17"/>
  <c r="N5" i="14"/>
  <c r="M4" i="17"/>
  <c r="O5" i="14"/>
  <c r="N4" i="17"/>
  <c r="P5" i="14"/>
  <c r="O4" i="17"/>
  <c r="Q5" i="14"/>
  <c r="P4" i="17"/>
  <c r="R5" i="14"/>
  <c r="Q4" i="17"/>
  <c r="S5" i="14"/>
  <c r="R4" i="17"/>
  <c r="T5" i="14"/>
  <c r="S4" i="17"/>
  <c r="U5" i="14"/>
  <c r="T4" i="17"/>
  <c r="V5" i="14"/>
  <c r="U4" i="17"/>
  <c r="W5" i="14"/>
  <c r="V4" i="17"/>
  <c r="X5" i="14"/>
  <c r="W4" i="17"/>
  <c r="Y5" i="14"/>
  <c r="X4" i="17"/>
  <c r="Z5" i="14"/>
  <c r="Y4" i="17"/>
  <c r="BD9" i="14"/>
  <c r="BE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F9"/>
  <c r="BG9"/>
  <c r="BH9"/>
  <c r="BI9"/>
  <c r="BJ9"/>
  <c r="BK9"/>
  <c r="BL9"/>
  <c r="BM9"/>
  <c r="BN9"/>
  <c r="BO9"/>
  <c r="BP9"/>
  <c r="BR9"/>
  <c r="BS9"/>
  <c r="BT9"/>
  <c r="BU9"/>
  <c r="BV9"/>
  <c r="BW9"/>
  <c r="BX9"/>
  <c r="BD10"/>
  <c r="BE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F10"/>
  <c r="BG10"/>
  <c r="BH10"/>
  <c r="BI10"/>
  <c r="BJ10"/>
  <c r="BK10"/>
  <c r="BL10"/>
  <c r="BM10"/>
  <c r="BN10"/>
  <c r="BO10"/>
  <c r="BP10"/>
  <c r="BR10"/>
  <c r="BS10"/>
  <c r="BT10"/>
  <c r="BU10"/>
  <c r="BV10"/>
  <c r="BW10"/>
  <c r="BX10"/>
  <c r="BD11"/>
  <c r="BE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F11"/>
  <c r="BG11"/>
  <c r="BH11"/>
  <c r="BI11"/>
  <c r="BJ11"/>
  <c r="BK11"/>
  <c r="BL11"/>
  <c r="BM11"/>
  <c r="BN11"/>
  <c r="BO11"/>
  <c r="BP11"/>
  <c r="BR11"/>
  <c r="BS11"/>
  <c r="BT11"/>
  <c r="BU11"/>
  <c r="BV11"/>
  <c r="BW11"/>
  <c r="BX11"/>
  <c r="BD12"/>
  <c r="BE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F12"/>
  <c r="BG12"/>
  <c r="BH12"/>
  <c r="BI12"/>
  <c r="BJ12"/>
  <c r="BK12"/>
  <c r="BL12"/>
  <c r="BM12"/>
  <c r="BN12"/>
  <c r="BO12"/>
  <c r="BP12"/>
  <c r="BR12"/>
  <c r="BS12"/>
  <c r="BT12"/>
  <c r="BU12"/>
  <c r="BV12"/>
  <c r="BW12"/>
  <c r="BX12"/>
  <c r="BD13"/>
  <c r="BE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F13"/>
  <c r="BG13"/>
  <c r="BH13"/>
  <c r="BI13"/>
  <c r="BJ13"/>
  <c r="BK13"/>
  <c r="BL13"/>
  <c r="BM13"/>
  <c r="BN13"/>
  <c r="BO13"/>
  <c r="BP13"/>
  <c r="BR13"/>
  <c r="BS13"/>
  <c r="BT13"/>
  <c r="BU13"/>
  <c r="BV13"/>
  <c r="BW13"/>
  <c r="BX13"/>
  <c r="BD14"/>
  <c r="BE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F14"/>
  <c r="BG14"/>
  <c r="BH14"/>
  <c r="BI14"/>
  <c r="BJ14"/>
  <c r="BK14"/>
  <c r="BL14"/>
  <c r="BM14"/>
  <c r="BN14"/>
  <c r="BO14"/>
  <c r="BP14"/>
  <c r="BR14"/>
  <c r="BS14"/>
  <c r="BT14"/>
  <c r="BU14"/>
  <c r="BV14"/>
  <c r="BW14"/>
  <c r="BX14"/>
  <c r="BD17"/>
  <c r="BE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F17"/>
  <c r="BG17"/>
  <c r="BH17"/>
  <c r="BI17"/>
  <c r="BJ17"/>
  <c r="BK17"/>
  <c r="BL17"/>
  <c r="BM17"/>
  <c r="BN17"/>
  <c r="BO17"/>
  <c r="BP17"/>
  <c r="BR17"/>
  <c r="BS17"/>
  <c r="BT17"/>
  <c r="BU17"/>
  <c r="BV17"/>
  <c r="BW17"/>
  <c r="BX17"/>
  <c r="BD18"/>
  <c r="BE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F18"/>
  <c r="BG18"/>
  <c r="BH18"/>
  <c r="BI18"/>
  <c r="BJ18"/>
  <c r="BK18"/>
  <c r="BL18"/>
  <c r="BM18"/>
  <c r="BN18"/>
  <c r="BO18"/>
  <c r="BP18"/>
  <c r="BR18"/>
  <c r="BS18"/>
  <c r="BT18"/>
  <c r="BU18"/>
  <c r="BV18"/>
  <c r="BW18"/>
  <c r="BX18"/>
  <c r="BD15"/>
  <c r="BE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F15"/>
  <c r="BG15"/>
  <c r="BH15"/>
  <c r="BI15"/>
  <c r="BJ15"/>
  <c r="BK15"/>
  <c r="BL15"/>
  <c r="BM15"/>
  <c r="BN15"/>
  <c r="BO15"/>
  <c r="BP15"/>
  <c r="BR15"/>
  <c r="BS15"/>
  <c r="BT15"/>
  <c r="BU15"/>
  <c r="BV15"/>
  <c r="BW15"/>
  <c r="BX15"/>
  <c r="BD16"/>
  <c r="BE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F16"/>
  <c r="BG16"/>
  <c r="BH16"/>
  <c r="BI16"/>
  <c r="BJ16"/>
  <c r="BK16"/>
  <c r="BL16"/>
  <c r="BM16"/>
  <c r="BN16"/>
  <c r="BO16"/>
  <c r="BP16"/>
  <c r="BR16"/>
  <c r="BS16"/>
  <c r="BT16"/>
  <c r="BU16"/>
  <c r="BV16"/>
  <c r="BW16"/>
  <c r="BX16"/>
  <c r="BD19"/>
  <c r="BE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F19"/>
  <c r="BG19"/>
  <c r="BH19"/>
  <c r="BI19"/>
  <c r="BJ19"/>
  <c r="BK19"/>
  <c r="BL19"/>
  <c r="BM19"/>
  <c r="BN19"/>
  <c r="BO19"/>
  <c r="BP19"/>
  <c r="BR19"/>
  <c r="BS19"/>
  <c r="BT19"/>
  <c r="BU19"/>
  <c r="BV19"/>
  <c r="BW19"/>
  <c r="BX19"/>
  <c r="BD20"/>
  <c r="BE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F20"/>
  <c r="BG20"/>
  <c r="BH20"/>
  <c r="BI20"/>
  <c r="BJ20"/>
  <c r="BK20"/>
  <c r="BL20"/>
  <c r="BM20"/>
  <c r="BN20"/>
  <c r="BO20"/>
  <c r="BP20"/>
  <c r="BR20"/>
  <c r="BS20"/>
  <c r="BT20"/>
  <c r="BU20"/>
  <c r="BV20"/>
  <c r="BW20"/>
  <c r="BX20"/>
  <c r="BD21"/>
  <c r="BE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F21"/>
  <c r="BG21"/>
  <c r="BH21"/>
  <c r="BI21"/>
  <c r="BJ21"/>
  <c r="BK21"/>
  <c r="BL21"/>
  <c r="BM21"/>
  <c r="BN21"/>
  <c r="BO21"/>
  <c r="BP21"/>
  <c r="BR21"/>
  <c r="BS21"/>
  <c r="BT21"/>
  <c r="BU21"/>
  <c r="BV21"/>
  <c r="BW21"/>
  <c r="BX21"/>
  <c r="BD22"/>
  <c r="BE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F22"/>
  <c r="BG22"/>
  <c r="BH22"/>
  <c r="BI22"/>
  <c r="BJ22"/>
  <c r="BK22"/>
  <c r="BL22"/>
  <c r="BM22"/>
  <c r="BN22"/>
  <c r="BO22"/>
  <c r="BP22"/>
  <c r="BR22"/>
  <c r="BS22"/>
  <c r="BT22"/>
  <c r="BU22"/>
  <c r="BV22"/>
  <c r="BW22"/>
  <c r="BX22"/>
  <c r="BD23"/>
  <c r="BE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F23"/>
  <c r="BG23"/>
  <c r="BH23"/>
  <c r="BI23"/>
  <c r="BJ23"/>
  <c r="BK23"/>
  <c r="BL23"/>
  <c r="BM23"/>
  <c r="BN23"/>
  <c r="BO23"/>
  <c r="BP23"/>
  <c r="BR23"/>
  <c r="BS23"/>
  <c r="BT23"/>
  <c r="BU23"/>
  <c r="BV23"/>
  <c r="BW23"/>
  <c r="BX23"/>
  <c r="BD24"/>
  <c r="BE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F24"/>
  <c r="BG24"/>
  <c r="BH24"/>
  <c r="BI24"/>
  <c r="BJ24"/>
  <c r="BK24"/>
  <c r="BL24"/>
  <c r="BM24"/>
  <c r="BN24"/>
  <c r="BO24"/>
  <c r="BP24"/>
  <c r="BR24"/>
  <c r="BS24"/>
  <c r="BT24"/>
  <c r="BU24"/>
  <c r="BV24"/>
  <c r="BW24"/>
  <c r="BX24"/>
  <c r="BD25"/>
  <c r="BE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F25"/>
  <c r="BG25"/>
  <c r="BH25"/>
  <c r="BI25"/>
  <c r="BJ25"/>
  <c r="BK25"/>
  <c r="BL25"/>
  <c r="BM25"/>
  <c r="BN25"/>
  <c r="BO25"/>
  <c r="BP25"/>
  <c r="BR25"/>
  <c r="BS25"/>
  <c r="BT25"/>
  <c r="BU25"/>
  <c r="BV25"/>
  <c r="BW25"/>
  <c r="BX25"/>
  <c r="BD26"/>
  <c r="BE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F26"/>
  <c r="BG26"/>
  <c r="BH26"/>
  <c r="BI26"/>
  <c r="BJ26"/>
  <c r="BK26"/>
  <c r="BL26"/>
  <c r="BM26"/>
  <c r="BN26"/>
  <c r="BO26"/>
  <c r="BP26"/>
  <c r="BR26"/>
  <c r="BS26"/>
  <c r="BT26"/>
  <c r="BU26"/>
  <c r="BV26"/>
  <c r="BW26"/>
  <c r="BX26"/>
  <c r="BD27"/>
  <c r="BE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F27"/>
  <c r="BG27"/>
  <c r="BH27"/>
  <c r="BI27"/>
  <c r="BJ27"/>
  <c r="BK27"/>
  <c r="BL27"/>
  <c r="BM27"/>
  <c r="BN27"/>
  <c r="BO27"/>
  <c r="BP27"/>
  <c r="BR27"/>
  <c r="BS27"/>
  <c r="BT27"/>
  <c r="BU27"/>
  <c r="BV27"/>
  <c r="BW27"/>
  <c r="BX27"/>
  <c r="BD28"/>
  <c r="BE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F28"/>
  <c r="BG28"/>
  <c r="BH28"/>
  <c r="BI28"/>
  <c r="BJ28"/>
  <c r="BK28"/>
  <c r="BL28"/>
  <c r="BM28"/>
  <c r="BN28"/>
  <c r="BO28"/>
  <c r="BP28"/>
  <c r="BR28"/>
  <c r="BS28"/>
  <c r="BT28"/>
  <c r="BU28"/>
  <c r="BV28"/>
  <c r="BW28"/>
  <c r="BX28"/>
  <c r="BD29"/>
  <c r="BE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F29"/>
  <c r="BG29"/>
  <c r="BH29"/>
  <c r="BI29"/>
  <c r="BJ29"/>
  <c r="BK29"/>
  <c r="BL29"/>
  <c r="BM29"/>
  <c r="BN29"/>
  <c r="BO29"/>
  <c r="BP29"/>
  <c r="BR29"/>
  <c r="BS29"/>
  <c r="BT29"/>
  <c r="BU29"/>
  <c r="BV29"/>
  <c r="BW29"/>
  <c r="BX29"/>
  <c r="BD30"/>
  <c r="BE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F30"/>
  <c r="BG30"/>
  <c r="BH30"/>
  <c r="BI30"/>
  <c r="BJ30"/>
  <c r="BK30"/>
  <c r="BL30"/>
  <c r="BM30"/>
  <c r="BN30"/>
  <c r="BO30"/>
  <c r="BP30"/>
  <c r="BR30"/>
  <c r="BS30"/>
  <c r="BT30"/>
  <c r="BU30"/>
  <c r="BV30"/>
  <c r="BW30"/>
  <c r="BX30"/>
  <c r="BD31"/>
  <c r="BE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F31"/>
  <c r="BG31"/>
  <c r="BH31"/>
  <c r="BI31"/>
  <c r="BJ31"/>
  <c r="BK31"/>
  <c r="BL31"/>
  <c r="BM31"/>
  <c r="BN31"/>
  <c r="BO31"/>
  <c r="BP31"/>
  <c r="BR31"/>
  <c r="BS31"/>
  <c r="BT31"/>
  <c r="BU31"/>
  <c r="BV31"/>
  <c r="BW31"/>
  <c r="BX31"/>
  <c r="BD32"/>
  <c r="BE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F32"/>
  <c r="BG32"/>
  <c r="BH32"/>
  <c r="BI32"/>
  <c r="BJ32"/>
  <c r="BK32"/>
  <c r="BL32"/>
  <c r="BM32"/>
  <c r="BN32"/>
  <c r="BO32"/>
  <c r="BP32"/>
  <c r="BR32"/>
  <c r="BS32"/>
  <c r="BT32"/>
  <c r="BU32"/>
  <c r="BV32"/>
  <c r="BW32"/>
  <c r="BX32"/>
  <c r="BD33"/>
  <c r="BE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F33"/>
  <c r="BG33"/>
  <c r="BH33"/>
  <c r="BI33"/>
  <c r="BJ33"/>
  <c r="BK33"/>
  <c r="BL33"/>
  <c r="BM33"/>
  <c r="BN33"/>
  <c r="BO33"/>
  <c r="BP33"/>
  <c r="BR33"/>
  <c r="BS33"/>
  <c r="BT33"/>
  <c r="BU33"/>
  <c r="BV33"/>
  <c r="BW33"/>
  <c r="BX33"/>
  <c r="BD34"/>
  <c r="BE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F34"/>
  <c r="BG34"/>
  <c r="BH34"/>
  <c r="BI34"/>
  <c r="BJ34"/>
  <c r="BK34"/>
  <c r="BL34"/>
  <c r="BM34"/>
  <c r="BN34"/>
  <c r="BO34"/>
  <c r="BP34"/>
  <c r="BR34"/>
  <c r="BS34"/>
  <c r="BT34"/>
  <c r="BU34"/>
  <c r="BV34"/>
  <c r="BW34"/>
  <c r="BX34"/>
  <c r="BD35"/>
  <c r="BE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F35"/>
  <c r="BG35"/>
  <c r="BH35"/>
  <c r="BI35"/>
  <c r="BJ35"/>
  <c r="BK35"/>
  <c r="BL35"/>
  <c r="BM35"/>
  <c r="BN35"/>
  <c r="BO35"/>
  <c r="BP35"/>
  <c r="BR35"/>
  <c r="BS35"/>
  <c r="BT35"/>
  <c r="BU35"/>
  <c r="BV35"/>
  <c r="BW35"/>
  <c r="BX35"/>
  <c r="BD36"/>
  <c r="BE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F36"/>
  <c r="BG36"/>
  <c r="BH36"/>
  <c r="BI36"/>
  <c r="BJ36"/>
  <c r="BK36"/>
  <c r="BL36"/>
  <c r="BM36"/>
  <c r="BN36"/>
  <c r="BO36"/>
  <c r="BP36"/>
  <c r="BR36"/>
  <c r="BS36"/>
  <c r="BT36"/>
  <c r="BU36"/>
  <c r="BV36"/>
  <c r="BW36"/>
  <c r="BX36"/>
  <c r="B9"/>
  <c r="A8" i="17"/>
  <c r="B8"/>
  <c r="C8"/>
  <c r="E8"/>
  <c r="F8"/>
  <c r="G8"/>
  <c r="H8"/>
  <c r="I8"/>
  <c r="J8"/>
  <c r="K8"/>
  <c r="L8"/>
  <c r="M8"/>
  <c r="N8"/>
  <c r="O8"/>
  <c r="P8"/>
  <c r="Q8"/>
  <c r="R8"/>
  <c r="S8"/>
  <c r="T8"/>
  <c r="U8"/>
  <c r="V8"/>
  <c r="W8"/>
  <c r="AA8"/>
  <c r="AC8"/>
  <c r="AD8"/>
  <c r="AE8"/>
  <c r="AF8"/>
  <c r="AG8"/>
  <c r="AH8"/>
  <c r="AI8"/>
  <c r="AJ8"/>
  <c r="AK8"/>
  <c r="AL8"/>
  <c r="B10" i="14"/>
  <c r="A9" i="17"/>
  <c r="B9"/>
  <c r="C9"/>
  <c r="E9"/>
  <c r="F9"/>
  <c r="G9"/>
  <c r="H9"/>
  <c r="I9"/>
  <c r="J9"/>
  <c r="K9"/>
  <c r="L9"/>
  <c r="M9"/>
  <c r="N9"/>
  <c r="O9"/>
  <c r="P9"/>
  <c r="Q9"/>
  <c r="R9"/>
  <c r="S9"/>
  <c r="T9"/>
  <c r="U9"/>
  <c r="V9"/>
  <c r="W9"/>
  <c r="AA9"/>
  <c r="AC9"/>
  <c r="AD9"/>
  <c r="AE9"/>
  <c r="AF9"/>
  <c r="AG9"/>
  <c r="AH9"/>
  <c r="AI9"/>
  <c r="AJ9"/>
  <c r="AK9"/>
  <c r="AL9"/>
  <c r="B11" i="14"/>
  <c r="A10" i="17"/>
  <c r="B10"/>
  <c r="C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AA10"/>
  <c r="AC10"/>
  <c r="AD10"/>
  <c r="AE10"/>
  <c r="AF10"/>
  <c r="AG10"/>
  <c r="AH10"/>
  <c r="AI10"/>
  <c r="AJ10"/>
  <c r="AK10"/>
  <c r="AL10"/>
  <c r="B12" i="14"/>
  <c r="A11" i="17"/>
  <c r="B11"/>
  <c r="C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AA11"/>
  <c r="AC11"/>
  <c r="AD11"/>
  <c r="AE11"/>
  <c r="AF11"/>
  <c r="AG11"/>
  <c r="AH11"/>
  <c r="AI11"/>
  <c r="AJ11"/>
  <c r="AK11"/>
  <c r="AL11"/>
  <c r="B13" i="14"/>
  <c r="A12" i="17"/>
  <c r="B12"/>
  <c r="C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AA12"/>
  <c r="AC12"/>
  <c r="AD12"/>
  <c r="AE12"/>
  <c r="AF12"/>
  <c r="AG12"/>
  <c r="AH12"/>
  <c r="AI12"/>
  <c r="AJ12"/>
  <c r="AK12"/>
  <c r="AL12"/>
  <c r="B14" i="14"/>
  <c r="A13" i="17"/>
  <c r="B13"/>
  <c r="C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AA13"/>
  <c r="AC13"/>
  <c r="AD13"/>
  <c r="AE13"/>
  <c r="AF13"/>
  <c r="AG13"/>
  <c r="AH13"/>
  <c r="AI13"/>
  <c r="AJ13"/>
  <c r="AK13"/>
  <c r="AL13"/>
  <c r="B17" i="14"/>
  <c r="B15"/>
  <c r="A14" i="17"/>
  <c r="B14"/>
  <c r="C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AA14"/>
  <c r="AC14"/>
  <c r="AD14"/>
  <c r="AE14"/>
  <c r="AF14"/>
  <c r="AG14"/>
  <c r="AH14"/>
  <c r="AI14"/>
  <c r="AJ14"/>
  <c r="AK14"/>
  <c r="AL14"/>
  <c r="B18" i="14"/>
  <c r="B16"/>
  <c r="A15" i="17"/>
  <c r="B15"/>
  <c r="C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AA15"/>
  <c r="AC15"/>
  <c r="AD15"/>
  <c r="AE15"/>
  <c r="AF15"/>
  <c r="AG15"/>
  <c r="AH15"/>
  <c r="AI15"/>
  <c r="AJ15"/>
  <c r="AK15"/>
  <c r="AL15"/>
  <c r="A16"/>
  <c r="B16"/>
  <c r="C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AA16"/>
  <c r="AC16"/>
  <c r="AD16"/>
  <c r="AE16"/>
  <c r="AF16"/>
  <c r="AG16"/>
  <c r="AH16"/>
  <c r="AI16"/>
  <c r="AJ16"/>
  <c r="AK16"/>
  <c r="AL16"/>
  <c r="A17"/>
  <c r="B17"/>
  <c r="C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AA17"/>
  <c r="AC17"/>
  <c r="AD17"/>
  <c r="AE17"/>
  <c r="AF17"/>
  <c r="AG17"/>
  <c r="AH17"/>
  <c r="AI17"/>
  <c r="AJ17"/>
  <c r="AK17"/>
  <c r="AL17"/>
  <c r="B19" i="14"/>
  <c r="A18" i="17"/>
  <c r="B18"/>
  <c r="C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AA18"/>
  <c r="AC18"/>
  <c r="AD18"/>
  <c r="AE18"/>
  <c r="AF18"/>
  <c r="AG18"/>
  <c r="AH18"/>
  <c r="AI18"/>
  <c r="AJ18"/>
  <c r="AK18"/>
  <c r="AL18"/>
  <c r="AA19"/>
  <c r="AC19"/>
  <c r="AD19"/>
  <c r="AE19"/>
  <c r="AF19"/>
  <c r="AG19"/>
  <c r="AH19"/>
  <c r="AI19"/>
  <c r="AJ19"/>
  <c r="AK19"/>
  <c r="AL19"/>
  <c r="AA20"/>
  <c r="AC20"/>
  <c r="AD20"/>
  <c r="AE20"/>
  <c r="AF20"/>
  <c r="AG20"/>
  <c r="AH20"/>
  <c r="AI20"/>
  <c r="AJ20"/>
  <c r="AK20"/>
  <c r="AL20"/>
  <c r="AA21"/>
  <c r="AC21"/>
  <c r="AD21"/>
  <c r="AE21"/>
  <c r="AF21"/>
  <c r="AG21"/>
  <c r="AH21"/>
  <c r="AI21"/>
  <c r="AJ21"/>
  <c r="AK21"/>
  <c r="AL21"/>
  <c r="AA22"/>
  <c r="AC22"/>
  <c r="AD22"/>
  <c r="AE22"/>
  <c r="AF22"/>
  <c r="AG22"/>
  <c r="AH22"/>
  <c r="AI22"/>
  <c r="AJ22"/>
  <c r="AK22"/>
  <c r="AL22"/>
  <c r="AA23"/>
  <c r="AC23"/>
  <c r="AD23"/>
  <c r="AE23"/>
  <c r="AF23"/>
  <c r="AG23"/>
  <c r="AH23"/>
  <c r="AI23"/>
  <c r="AJ23"/>
  <c r="AK23"/>
  <c r="AL23"/>
  <c r="AA24"/>
  <c r="AC24"/>
  <c r="AD24"/>
  <c r="AE24"/>
  <c r="AF24"/>
  <c r="AG24"/>
  <c r="AH24"/>
  <c r="AI24"/>
  <c r="AJ24"/>
  <c r="AK24"/>
  <c r="AL24"/>
  <c r="AA25"/>
  <c r="AC25"/>
  <c r="AD25"/>
  <c r="AE25"/>
  <c r="AF25"/>
  <c r="AG25"/>
  <c r="AH25"/>
  <c r="AI25"/>
  <c r="AJ25"/>
  <c r="AK25"/>
  <c r="AL25"/>
  <c r="AA26"/>
  <c r="AC26"/>
  <c r="AD26"/>
  <c r="AE26"/>
  <c r="AF26"/>
  <c r="AG26"/>
  <c r="AH26"/>
  <c r="AI26"/>
  <c r="AJ26"/>
  <c r="AK26"/>
  <c r="AL26"/>
  <c r="AA27"/>
  <c r="AC27"/>
  <c r="AD27"/>
  <c r="AE27"/>
  <c r="AF27"/>
  <c r="AG27"/>
  <c r="AH27"/>
  <c r="AI27"/>
  <c r="AJ27"/>
  <c r="AK27"/>
  <c r="AL27"/>
  <c r="AA28"/>
  <c r="AC28"/>
  <c r="AD28"/>
  <c r="AE28"/>
  <c r="AF28"/>
  <c r="AG28"/>
  <c r="AH28"/>
  <c r="AI28"/>
  <c r="AJ28"/>
  <c r="AK28"/>
  <c r="AL28"/>
  <c r="AA29"/>
  <c r="AC29"/>
  <c r="AD29"/>
  <c r="AE29"/>
  <c r="AF29"/>
  <c r="AG29"/>
  <c r="AH29"/>
  <c r="AI29"/>
  <c r="AJ29"/>
  <c r="AK29"/>
  <c r="AL29"/>
  <c r="AA30"/>
  <c r="AC30"/>
  <c r="AD30"/>
  <c r="AE30"/>
  <c r="AF30"/>
  <c r="AG30"/>
  <c r="AH30"/>
  <c r="AI30"/>
  <c r="AJ30"/>
  <c r="AK30"/>
  <c r="AL30"/>
  <c r="AA31"/>
  <c r="AC31"/>
  <c r="AD31"/>
  <c r="AE31"/>
  <c r="AF31"/>
  <c r="AG31"/>
  <c r="AH31"/>
  <c r="AI31"/>
  <c r="AJ31"/>
  <c r="AK31"/>
  <c r="AL31"/>
  <c r="AA32"/>
  <c r="AC32"/>
  <c r="AD32"/>
  <c r="AE32"/>
  <c r="AF32"/>
  <c r="AG32"/>
  <c r="AH32"/>
  <c r="AI32"/>
  <c r="AJ32"/>
  <c r="AK32"/>
  <c r="AL32"/>
  <c r="AA33"/>
  <c r="AC33"/>
  <c r="AD33"/>
  <c r="AE33"/>
  <c r="AF33"/>
  <c r="AG33"/>
  <c r="AH33"/>
  <c r="AI33"/>
  <c r="AJ33"/>
  <c r="AK33"/>
  <c r="AL33"/>
  <c r="AA34"/>
  <c r="AC34"/>
  <c r="AD34"/>
  <c r="AE34"/>
  <c r="AF34"/>
  <c r="AG34"/>
  <c r="AH34"/>
  <c r="AI34"/>
  <c r="AJ34"/>
  <c r="AK34"/>
  <c r="AL34"/>
  <c r="AA35"/>
  <c r="AC35"/>
  <c r="AD35"/>
  <c r="AE35"/>
  <c r="AF35"/>
  <c r="AG35"/>
  <c r="AH35"/>
  <c r="AI35"/>
  <c r="AJ35"/>
  <c r="AK35"/>
  <c r="AL35"/>
  <c r="AA5" i="14"/>
  <c r="AB5"/>
  <c r="AC5"/>
  <c r="AD5"/>
  <c r="AE5"/>
  <c r="AF5"/>
  <c r="AG5"/>
  <c r="AH5"/>
  <c r="AI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R5"/>
  <c r="BS5"/>
  <c r="BT5"/>
  <c r="BU5"/>
  <c r="BV5"/>
  <c r="BW5"/>
  <c r="BX5"/>
  <c r="BZ9"/>
  <c r="CA9"/>
  <c r="CB9"/>
  <c r="CC9"/>
  <c r="CD9"/>
  <c r="CE9"/>
  <c r="CF9"/>
  <c r="CG9"/>
  <c r="CH9"/>
  <c r="CI9"/>
  <c r="CK9"/>
  <c r="CO9"/>
  <c r="DU9"/>
  <c r="BZ10"/>
  <c r="CA10"/>
  <c r="CB10"/>
  <c r="CC10"/>
  <c r="CD10"/>
  <c r="CE10"/>
  <c r="CF10"/>
  <c r="CG10"/>
  <c r="CH10"/>
  <c r="CI10"/>
  <c r="CK10"/>
  <c r="CO10"/>
  <c r="DU10"/>
  <c r="BZ11"/>
  <c r="CA11"/>
  <c r="CB11"/>
  <c r="CC11"/>
  <c r="CD11"/>
  <c r="CE11"/>
  <c r="CF11"/>
  <c r="CG11"/>
  <c r="CH11"/>
  <c r="CI11"/>
  <c r="CK11"/>
  <c r="CO11"/>
  <c r="DU11"/>
  <c r="BZ12"/>
  <c r="CA12"/>
  <c r="CB12"/>
  <c r="CC12"/>
  <c r="CD12"/>
  <c r="CE12"/>
  <c r="CF12"/>
  <c r="CG12"/>
  <c r="CH12"/>
  <c r="CI12"/>
  <c r="CK12"/>
  <c r="CO12"/>
  <c r="DU12"/>
  <c r="BZ13"/>
  <c r="CA13"/>
  <c r="CB13"/>
  <c r="CC13"/>
  <c r="CD13"/>
  <c r="CE13"/>
  <c r="CF13"/>
  <c r="CG13"/>
  <c r="CH13"/>
  <c r="CI13"/>
  <c r="CK13"/>
  <c r="CO13"/>
  <c r="DU13"/>
  <c r="BZ14"/>
  <c r="CA14"/>
  <c r="CB14"/>
  <c r="CC14"/>
  <c r="CD14"/>
  <c r="CE14"/>
  <c r="CF14"/>
  <c r="CG14"/>
  <c r="CH14"/>
  <c r="CI14"/>
  <c r="CK14"/>
  <c r="CO14"/>
  <c r="DU14"/>
  <c r="BZ17"/>
  <c r="CA17"/>
  <c r="CB17"/>
  <c r="CC17"/>
  <c r="CD17"/>
  <c r="CE17"/>
  <c r="CF17"/>
  <c r="CG17"/>
  <c r="CH17"/>
  <c r="CI17"/>
  <c r="CK17"/>
  <c r="CO17"/>
  <c r="DU17"/>
  <c r="BZ18"/>
  <c r="CA18"/>
  <c r="CB18"/>
  <c r="CC18"/>
  <c r="CD18"/>
  <c r="CE18"/>
  <c r="CF18"/>
  <c r="CG18"/>
  <c r="CH18"/>
  <c r="CI18"/>
  <c r="CK18"/>
  <c r="CO18"/>
  <c r="DU18"/>
  <c r="BZ15"/>
  <c r="CA15"/>
  <c r="CB15"/>
  <c r="CC15"/>
  <c r="CD15"/>
  <c r="CE15"/>
  <c r="CF15"/>
  <c r="CG15"/>
  <c r="CH15"/>
  <c r="CI15"/>
  <c r="CK15"/>
  <c r="CO15"/>
  <c r="DU15"/>
  <c r="BZ16"/>
  <c r="CA16"/>
  <c r="CB16"/>
  <c r="CC16"/>
  <c r="CD16"/>
  <c r="CE16"/>
  <c r="CF16"/>
  <c r="CG16"/>
  <c r="CH16"/>
  <c r="CI16"/>
  <c r="CK16"/>
  <c r="CO16"/>
  <c r="DU16"/>
  <c r="BZ19"/>
  <c r="CA19"/>
  <c r="CB19"/>
  <c r="CC19"/>
  <c r="CD19"/>
  <c r="CE19"/>
  <c r="CF19"/>
  <c r="CG19"/>
  <c r="CH19"/>
  <c r="CI19"/>
  <c r="CK19"/>
  <c r="CO19"/>
  <c r="DU19"/>
  <c r="B20"/>
  <c r="BZ20"/>
  <c r="CA20"/>
  <c r="CB20"/>
  <c r="CC20"/>
  <c r="CD20"/>
  <c r="CE20"/>
  <c r="CF20"/>
  <c r="CG20"/>
  <c r="CH20"/>
  <c r="CI20"/>
  <c r="CK20"/>
  <c r="CO20"/>
  <c r="DU20"/>
  <c r="B21"/>
  <c r="BZ21"/>
  <c r="CA21"/>
  <c r="CB21"/>
  <c r="CC21"/>
  <c r="CD21"/>
  <c r="CE21"/>
  <c r="CF21"/>
  <c r="CG21"/>
  <c r="CH21"/>
  <c r="CI21"/>
  <c r="CK21"/>
  <c r="CO21"/>
  <c r="DU21"/>
  <c r="B22"/>
  <c r="BZ22"/>
  <c r="CA22"/>
  <c r="CB22"/>
  <c r="CC22"/>
  <c r="CD22"/>
  <c r="CE22"/>
  <c r="CF22"/>
  <c r="CG22"/>
  <c r="CH22"/>
  <c r="CI22"/>
  <c r="CK22"/>
  <c r="CO22"/>
  <c r="DU22"/>
  <c r="B23"/>
  <c r="BZ23"/>
  <c r="CA23"/>
  <c r="CB23"/>
  <c r="CC23"/>
  <c r="CD23"/>
  <c r="CE23"/>
  <c r="CF23"/>
  <c r="CG23"/>
  <c r="CH23"/>
  <c r="CI23"/>
  <c r="CK23"/>
  <c r="CO23"/>
  <c r="DU23"/>
  <c r="B24"/>
  <c r="BZ24"/>
  <c r="CA24"/>
  <c r="CB24"/>
  <c r="CC24"/>
  <c r="CD24"/>
  <c r="CE24"/>
  <c r="CF24"/>
  <c r="CG24"/>
  <c r="CH24"/>
  <c r="CI24"/>
  <c r="CK24"/>
  <c r="CO24"/>
  <c r="DU24"/>
  <c r="B25"/>
  <c r="BZ25"/>
  <c r="CA25"/>
  <c r="CB25"/>
  <c r="CC25"/>
  <c r="CD25"/>
  <c r="CE25"/>
  <c r="CF25"/>
  <c r="CG25"/>
  <c r="CH25"/>
  <c r="CI25"/>
  <c r="CK25"/>
  <c r="CO25"/>
  <c r="DU25"/>
  <c r="B26"/>
  <c r="BZ26"/>
  <c r="CA26"/>
  <c r="CB26"/>
  <c r="CC26"/>
  <c r="CD26"/>
  <c r="CE26"/>
  <c r="CF26"/>
  <c r="CG26"/>
  <c r="CH26"/>
  <c r="CI26"/>
  <c r="CK26"/>
  <c r="CO26"/>
  <c r="DU26"/>
  <c r="B27"/>
  <c r="BZ27"/>
  <c r="CA27"/>
  <c r="CB27"/>
  <c r="CC27"/>
  <c r="CD27"/>
  <c r="CE27"/>
  <c r="CF27"/>
  <c r="CG27"/>
  <c r="CH27"/>
  <c r="CI27"/>
  <c r="CK27"/>
  <c r="CO27"/>
  <c r="DU27"/>
  <c r="B28"/>
  <c r="BZ28"/>
  <c r="CA28"/>
  <c r="CB28"/>
  <c r="CC28"/>
  <c r="CD28"/>
  <c r="CE28"/>
  <c r="CF28"/>
  <c r="CG28"/>
  <c r="CH28"/>
  <c r="CI28"/>
  <c r="CK28"/>
  <c r="CO28"/>
  <c r="DU28"/>
  <c r="B29"/>
  <c r="BZ29"/>
  <c r="CA29"/>
  <c r="CB29"/>
  <c r="CC29"/>
  <c r="CD29"/>
  <c r="CE29"/>
  <c r="CF29"/>
  <c r="CG29"/>
  <c r="CH29"/>
  <c r="CI29"/>
  <c r="CK29"/>
  <c r="CO29"/>
  <c r="DU29"/>
  <c r="B30"/>
  <c r="BZ30"/>
  <c r="CA30"/>
  <c r="CB30"/>
  <c r="CC30"/>
  <c r="CD30"/>
  <c r="CE30"/>
  <c r="CF30"/>
  <c r="CG30"/>
  <c r="CH30"/>
  <c r="CI30"/>
  <c r="CK30"/>
  <c r="CO30"/>
  <c r="DU30"/>
  <c r="B31"/>
  <c r="BZ31"/>
  <c r="CA31"/>
  <c r="CB31"/>
  <c r="CC31"/>
  <c r="CD31"/>
  <c r="CE31"/>
  <c r="CF31"/>
  <c r="CG31"/>
  <c r="CH31"/>
  <c r="CI31"/>
  <c r="CK31"/>
  <c r="CO31"/>
  <c r="DU31"/>
  <c r="B32"/>
  <c r="BZ32"/>
  <c r="CA32"/>
  <c r="CB32"/>
  <c r="CC32"/>
  <c r="CD32"/>
  <c r="CE32"/>
  <c r="CF32"/>
  <c r="CG32"/>
  <c r="CH32"/>
  <c r="CI32"/>
  <c r="CK32"/>
  <c r="CO32"/>
  <c r="DU32"/>
  <c r="B33"/>
  <c r="BZ33"/>
  <c r="CA33"/>
  <c r="CB33"/>
  <c r="CC33"/>
  <c r="CD33"/>
  <c r="CE33"/>
  <c r="CF33"/>
  <c r="CG33"/>
  <c r="CH33"/>
  <c r="CI33"/>
  <c r="CK33"/>
  <c r="CO33"/>
  <c r="DU33"/>
  <c r="B34"/>
  <c r="BZ34"/>
  <c r="CA34"/>
  <c r="CB34"/>
  <c r="CC34"/>
  <c r="CD34"/>
  <c r="CE34"/>
  <c r="CF34"/>
  <c r="CG34"/>
  <c r="CH34"/>
  <c r="CI34"/>
  <c r="CK34"/>
  <c r="CO34"/>
  <c r="DU34"/>
  <c r="B35"/>
  <c r="BZ35"/>
  <c r="CA35"/>
  <c r="CB35"/>
  <c r="CC35"/>
  <c r="CD35"/>
  <c r="CE35"/>
  <c r="CF35"/>
  <c r="CG35"/>
  <c r="CH35"/>
  <c r="CI35"/>
  <c r="CK35"/>
  <c r="CO35"/>
  <c r="DU35"/>
  <c r="B36"/>
  <c r="BZ36"/>
  <c r="CA36"/>
  <c r="CB36"/>
  <c r="CC36"/>
  <c r="CD36"/>
  <c r="CE36"/>
  <c r="CF36"/>
  <c r="CG36"/>
  <c r="CH36"/>
  <c r="CI36"/>
  <c r="CK36"/>
  <c r="CO36"/>
  <c r="DU36"/>
  <c r="A4" i="16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A8"/>
  <c r="B8"/>
  <c r="C8"/>
  <c r="E8"/>
  <c r="F8"/>
  <c r="G8"/>
  <c r="H8"/>
  <c r="I8"/>
  <c r="J8"/>
  <c r="K8"/>
  <c r="L8"/>
  <c r="M8"/>
  <c r="N8"/>
  <c r="O8"/>
  <c r="P8"/>
  <c r="Q8"/>
  <c r="R8"/>
  <c r="S8"/>
  <c r="T8"/>
  <c r="U8"/>
  <c r="V8"/>
  <c r="W8"/>
  <c r="AA8"/>
  <c r="AC8"/>
  <c r="AD8"/>
  <c r="AE8"/>
  <c r="AF8"/>
  <c r="AG8"/>
  <c r="AH8"/>
  <c r="AI8"/>
  <c r="AJ8"/>
  <c r="AK8"/>
  <c r="AL8"/>
  <c r="A9"/>
  <c r="B9"/>
  <c r="C9"/>
  <c r="E9"/>
  <c r="F9"/>
  <c r="G9"/>
  <c r="H9"/>
  <c r="I9"/>
  <c r="J9"/>
  <c r="K9"/>
  <c r="L9"/>
  <c r="M9"/>
  <c r="N9"/>
  <c r="O9"/>
  <c r="P9"/>
  <c r="Q9"/>
  <c r="R9"/>
  <c r="S9"/>
  <c r="T9"/>
  <c r="U9"/>
  <c r="V9"/>
  <c r="W9"/>
  <c r="AA9"/>
  <c r="AC9"/>
  <c r="AD9"/>
  <c r="AE9"/>
  <c r="AF9"/>
  <c r="AG9"/>
  <c r="AH9"/>
  <c r="AI9"/>
  <c r="AJ9"/>
  <c r="AK9"/>
  <c r="AL9"/>
  <c r="A10"/>
  <c r="B10"/>
  <c r="C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AA10"/>
  <c r="AC10"/>
  <c r="AD10"/>
  <c r="AE10"/>
  <c r="AF10"/>
  <c r="AG10"/>
  <c r="AH10"/>
  <c r="AI10"/>
  <c r="AJ10"/>
  <c r="AK10"/>
  <c r="AL10"/>
  <c r="A11"/>
  <c r="B11"/>
  <c r="C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AA11"/>
  <c r="AC11"/>
  <c r="AD11"/>
  <c r="AE11"/>
  <c r="AF11"/>
  <c r="AG11"/>
  <c r="AH11"/>
  <c r="AI11"/>
  <c r="AJ11"/>
  <c r="AK11"/>
  <c r="AL11"/>
  <c r="A12"/>
  <c r="B12"/>
  <c r="C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AA12"/>
  <c r="AC12"/>
  <c r="AD12"/>
  <c r="AE12"/>
  <c r="AF12"/>
  <c r="AG12"/>
  <c r="AH12"/>
  <c r="AI12"/>
  <c r="AJ12"/>
  <c r="AK12"/>
  <c r="AL12"/>
  <c r="A13"/>
  <c r="B13"/>
  <c r="C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AA13"/>
  <c r="AC13"/>
  <c r="AD13"/>
  <c r="AE13"/>
  <c r="AF13"/>
  <c r="AG13"/>
  <c r="AH13"/>
  <c r="AI13"/>
  <c r="AJ13"/>
  <c r="AK13"/>
  <c r="AL13"/>
  <c r="A14"/>
  <c r="B14"/>
  <c r="C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AA14"/>
  <c r="AC14"/>
  <c r="AD14"/>
  <c r="AE14"/>
  <c r="AF14"/>
  <c r="AG14"/>
  <c r="AH14"/>
  <c r="AI14"/>
  <c r="AJ14"/>
  <c r="AK14"/>
  <c r="AL14"/>
  <c r="A15"/>
  <c r="B15"/>
  <c r="C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AA15"/>
  <c r="AC15"/>
  <c r="AD15"/>
  <c r="AE15"/>
  <c r="AF15"/>
  <c r="AG15"/>
  <c r="AH15"/>
  <c r="AI15"/>
  <c r="AJ15"/>
  <c r="AK15"/>
  <c r="AL15"/>
  <c r="AA16"/>
  <c r="AC16"/>
  <c r="AD16"/>
  <c r="AE16"/>
  <c r="AF16"/>
  <c r="AG16"/>
  <c r="AH16"/>
  <c r="AI16"/>
  <c r="AJ16"/>
  <c r="AK16"/>
  <c r="AL16"/>
  <c r="AA17"/>
  <c r="AC17"/>
  <c r="AD17"/>
  <c r="AE17"/>
  <c r="AF17"/>
  <c r="AG17"/>
  <c r="AH17"/>
  <c r="AI17"/>
  <c r="AJ17"/>
  <c r="AK17"/>
  <c r="AL17"/>
  <c r="AA18"/>
  <c r="AC18"/>
  <c r="AD18"/>
  <c r="AE18"/>
  <c r="AF18"/>
  <c r="AG18"/>
  <c r="AH18"/>
  <c r="AI18"/>
  <c r="AJ18"/>
  <c r="AK18"/>
  <c r="AL18"/>
  <c r="AA19"/>
  <c r="AC19"/>
  <c r="AD19"/>
  <c r="AE19"/>
  <c r="AF19"/>
  <c r="AG19"/>
  <c r="AH19"/>
  <c r="AI19"/>
  <c r="AJ19"/>
  <c r="AK19"/>
  <c r="AL19"/>
  <c r="AA20"/>
  <c r="AC20"/>
  <c r="AD20"/>
  <c r="AE20"/>
  <c r="AF20"/>
  <c r="AG20"/>
  <c r="AH20"/>
  <c r="AI20"/>
  <c r="AJ20"/>
  <c r="AK20"/>
  <c r="AL20"/>
  <c r="AA21"/>
  <c r="AC21"/>
  <c r="AD21"/>
  <c r="AE21"/>
  <c r="AF21"/>
  <c r="AG21"/>
  <c r="AH21"/>
  <c r="AI21"/>
  <c r="AJ21"/>
  <c r="AK21"/>
  <c r="AL21"/>
  <c r="AA22"/>
  <c r="AC22"/>
  <c r="AD22"/>
  <c r="AE22"/>
  <c r="AF22"/>
  <c r="AG22"/>
  <c r="AH22"/>
  <c r="AI22"/>
  <c r="AJ22"/>
  <c r="AK22"/>
  <c r="AL22"/>
  <c r="AA23"/>
  <c r="AC23"/>
  <c r="AD23"/>
  <c r="AE23"/>
  <c r="AF23"/>
  <c r="AG23"/>
  <c r="AH23"/>
  <c r="AI23"/>
  <c r="AJ23"/>
  <c r="AK23"/>
  <c r="AL23"/>
  <c r="AA24"/>
  <c r="AC24"/>
  <c r="AD24"/>
  <c r="AE24"/>
  <c r="AF24"/>
  <c r="AG24"/>
  <c r="AH24"/>
  <c r="AI24"/>
  <c r="AJ24"/>
  <c r="AK24"/>
  <c r="AL24"/>
  <c r="AA25"/>
  <c r="AC25"/>
  <c r="AD25"/>
  <c r="AE25"/>
  <c r="AF25"/>
  <c r="AG25"/>
  <c r="AH25"/>
  <c r="AI25"/>
  <c r="AJ25"/>
  <c r="AK25"/>
  <c r="AL25"/>
  <c r="AA26"/>
  <c r="AC26"/>
  <c r="AD26"/>
  <c r="AE26"/>
  <c r="AF26"/>
  <c r="AG26"/>
  <c r="AH26"/>
  <c r="AI26"/>
  <c r="AJ26"/>
  <c r="AK26"/>
  <c r="AL26"/>
  <c r="AA27"/>
  <c r="AC27"/>
  <c r="AD27"/>
  <c r="AE27"/>
  <c r="AF27"/>
  <c r="AG27"/>
  <c r="AH27"/>
  <c r="AI27"/>
  <c r="AJ27"/>
  <c r="AK27"/>
  <c r="AL27"/>
  <c r="AA28"/>
  <c r="AC28"/>
  <c r="AD28"/>
  <c r="AE28"/>
  <c r="AF28"/>
  <c r="AG28"/>
  <c r="AH28"/>
  <c r="AI28"/>
  <c r="AJ28"/>
  <c r="AK28"/>
  <c r="AL28"/>
  <c r="AA29"/>
  <c r="AC29"/>
  <c r="AD29"/>
  <c r="AE29"/>
  <c r="AF29"/>
  <c r="AG29"/>
  <c r="AH29"/>
  <c r="AI29"/>
  <c r="AJ29"/>
  <c r="AK29"/>
  <c r="AL29"/>
  <c r="AA30"/>
  <c r="AC30"/>
  <c r="AD30"/>
  <c r="AE30"/>
  <c r="AF30"/>
  <c r="AG30"/>
  <c r="AH30"/>
  <c r="AI30"/>
  <c r="AJ30"/>
  <c r="AK30"/>
  <c r="AL30"/>
  <c r="AA31"/>
  <c r="AC31"/>
  <c r="AD31"/>
  <c r="AE31"/>
  <c r="AF31"/>
  <c r="AG31"/>
  <c r="AH31"/>
  <c r="AI31"/>
  <c r="AJ31"/>
  <c r="AK31"/>
  <c r="AL31"/>
  <c r="AA32"/>
  <c r="AC32"/>
  <c r="AD32"/>
  <c r="AE32"/>
  <c r="AF32"/>
  <c r="AG32"/>
  <c r="AH32"/>
  <c r="AI32"/>
  <c r="AJ32"/>
  <c r="AK32"/>
  <c r="AL32"/>
  <c r="AA33"/>
  <c r="AC33"/>
  <c r="AD33"/>
  <c r="AE33"/>
  <c r="AF33"/>
  <c r="AG33"/>
  <c r="AH33"/>
  <c r="AI33"/>
  <c r="AJ33"/>
  <c r="AK33"/>
  <c r="AL33"/>
  <c r="AA34"/>
  <c r="AC34"/>
  <c r="AD34"/>
  <c r="AE34"/>
  <c r="AF34"/>
  <c r="AG34"/>
  <c r="AH34"/>
  <c r="AI34"/>
  <c r="AJ34"/>
  <c r="AK34"/>
  <c r="AL34"/>
  <c r="AA35"/>
  <c r="AC35"/>
  <c r="AD35"/>
  <c r="AE35"/>
  <c r="AF35"/>
  <c r="AG35"/>
  <c r="AH35"/>
  <c r="AI35"/>
  <c r="AJ35"/>
  <c r="AK35"/>
  <c r="AL35"/>
  <c r="F5" i="1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R5"/>
  <c r="BS5"/>
  <c r="BT5"/>
  <c r="BU5"/>
  <c r="BV5"/>
  <c r="BW5"/>
  <c r="BX5"/>
  <c r="B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R9"/>
  <c r="BS9"/>
  <c r="BT9"/>
  <c r="BU9"/>
  <c r="BV9"/>
  <c r="BW9"/>
  <c r="BX9"/>
  <c r="BZ9"/>
  <c r="CA9"/>
  <c r="CB9"/>
  <c r="CC9"/>
  <c r="CD9"/>
  <c r="CE9"/>
  <c r="CF9"/>
  <c r="CG9"/>
  <c r="CH9"/>
  <c r="CI9"/>
  <c r="CK9"/>
  <c r="CO9"/>
  <c r="DU9"/>
  <c r="B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R10"/>
  <c r="BS10"/>
  <c r="BT10"/>
  <c r="BU10"/>
  <c r="BV10"/>
  <c r="BW10"/>
  <c r="BX10"/>
  <c r="BZ10"/>
  <c r="CA10"/>
  <c r="CB10"/>
  <c r="CC10"/>
  <c r="CD10"/>
  <c r="CE10"/>
  <c r="CF10"/>
  <c r="CG10"/>
  <c r="CH10"/>
  <c r="CI10"/>
  <c r="CK10"/>
  <c r="CO10"/>
  <c r="DU10"/>
  <c r="B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R11"/>
  <c r="BS11"/>
  <c r="BT11"/>
  <c r="BU11"/>
  <c r="BV11"/>
  <c r="BW11"/>
  <c r="BX11"/>
  <c r="BZ11"/>
  <c r="CA11"/>
  <c r="CB11"/>
  <c r="CC11"/>
  <c r="CD11"/>
  <c r="CE11"/>
  <c r="CF11"/>
  <c r="CG11"/>
  <c r="CH11"/>
  <c r="CI11"/>
  <c r="CK11"/>
  <c r="CO11"/>
  <c r="DU11"/>
  <c r="B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R12"/>
  <c r="BS12"/>
  <c r="BT12"/>
  <c r="BU12"/>
  <c r="BV12"/>
  <c r="BW12"/>
  <c r="BX12"/>
  <c r="BZ12"/>
  <c r="CA12"/>
  <c r="CB12"/>
  <c r="CC12"/>
  <c r="CD12"/>
  <c r="CE12"/>
  <c r="CF12"/>
  <c r="CG12"/>
  <c r="CH12"/>
  <c r="CI12"/>
  <c r="CK12"/>
  <c r="CO12"/>
  <c r="DU12"/>
  <c r="B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R13"/>
  <c r="BS13"/>
  <c r="BT13"/>
  <c r="BU13"/>
  <c r="BV13"/>
  <c r="BW13"/>
  <c r="BX13"/>
  <c r="BZ13"/>
  <c r="CA13"/>
  <c r="CB13"/>
  <c r="CC13"/>
  <c r="CD13"/>
  <c r="CE13"/>
  <c r="CF13"/>
  <c r="CG13"/>
  <c r="CH13"/>
  <c r="CI13"/>
  <c r="CK13"/>
  <c r="CO13"/>
  <c r="DU13"/>
  <c r="B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R14"/>
  <c r="BS14"/>
  <c r="BT14"/>
  <c r="BU14"/>
  <c r="BV14"/>
  <c r="BW14"/>
  <c r="BX14"/>
  <c r="BZ14"/>
  <c r="CA14"/>
  <c r="CB14"/>
  <c r="CC14"/>
  <c r="CD14"/>
  <c r="CE14"/>
  <c r="CF14"/>
  <c r="CG14"/>
  <c r="CH14"/>
  <c r="CI14"/>
  <c r="CK14"/>
  <c r="CO14"/>
  <c r="DU14"/>
  <c r="B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R15"/>
  <c r="BS15"/>
  <c r="BT15"/>
  <c r="BU15"/>
  <c r="BV15"/>
  <c r="BW15"/>
  <c r="BX15"/>
  <c r="BZ15"/>
  <c r="CA15"/>
  <c r="CB15"/>
  <c r="CC15"/>
  <c r="CD15"/>
  <c r="CE15"/>
  <c r="CF15"/>
  <c r="CG15"/>
  <c r="CH15"/>
  <c r="CI15"/>
  <c r="CK15"/>
  <c r="CO15"/>
  <c r="DU15"/>
  <c r="B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R16"/>
  <c r="BS16"/>
  <c r="BT16"/>
  <c r="BU16"/>
  <c r="BV16"/>
  <c r="BW16"/>
  <c r="BX16"/>
  <c r="BZ16"/>
  <c r="CA16"/>
  <c r="CB16"/>
  <c r="CC16"/>
  <c r="CD16"/>
  <c r="CE16"/>
  <c r="CF16"/>
  <c r="CG16"/>
  <c r="CH16"/>
  <c r="CI16"/>
  <c r="CK16"/>
  <c r="CO16"/>
  <c r="DU16"/>
  <c r="B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R17"/>
  <c r="BS17"/>
  <c r="BT17"/>
  <c r="BU17"/>
  <c r="BV17"/>
  <c r="BW17"/>
  <c r="BX17"/>
  <c r="BZ17"/>
  <c r="CA17"/>
  <c r="CB17"/>
  <c r="CC17"/>
  <c r="CD17"/>
  <c r="CE17"/>
  <c r="CF17"/>
  <c r="CG17"/>
  <c r="CH17"/>
  <c r="CI17"/>
  <c r="CK17"/>
  <c r="CO17"/>
  <c r="DU17"/>
  <c r="B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R18"/>
  <c r="BS18"/>
  <c r="BT18"/>
  <c r="BU18"/>
  <c r="BV18"/>
  <c r="BW18"/>
  <c r="BX18"/>
  <c r="BZ18"/>
  <c r="CA18"/>
  <c r="CB18"/>
  <c r="CC18"/>
  <c r="CD18"/>
  <c r="CE18"/>
  <c r="CF18"/>
  <c r="CG18"/>
  <c r="CH18"/>
  <c r="CI18"/>
  <c r="CK18"/>
  <c r="CO18"/>
  <c r="DU18"/>
  <c r="B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R19"/>
  <c r="BS19"/>
  <c r="BT19"/>
  <c r="BU19"/>
  <c r="BV19"/>
  <c r="BW19"/>
  <c r="BX19"/>
  <c r="BZ19"/>
  <c r="CA19"/>
  <c r="CB19"/>
  <c r="CC19"/>
  <c r="CD19"/>
  <c r="CE19"/>
  <c r="CF19"/>
  <c r="CG19"/>
  <c r="CH19"/>
  <c r="CI19"/>
  <c r="CK19"/>
  <c r="CO19"/>
  <c r="DU19"/>
  <c r="B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R20"/>
  <c r="BS20"/>
  <c r="BT20"/>
  <c r="BU20"/>
  <c r="BV20"/>
  <c r="BW20"/>
  <c r="BX20"/>
  <c r="BZ20"/>
  <c r="CA20"/>
  <c r="CB20"/>
  <c r="CC20"/>
  <c r="CD20"/>
  <c r="CE20"/>
  <c r="CF20"/>
  <c r="CG20"/>
  <c r="CH20"/>
  <c r="CI20"/>
  <c r="CK20"/>
  <c r="CO20"/>
  <c r="DU20"/>
  <c r="B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R21"/>
  <c r="BS21"/>
  <c r="BT21"/>
  <c r="BU21"/>
  <c r="BV21"/>
  <c r="BW21"/>
  <c r="BX21"/>
  <c r="BZ21"/>
  <c r="CA21"/>
  <c r="CB21"/>
  <c r="CC21"/>
  <c r="CD21"/>
  <c r="CE21"/>
  <c r="CF21"/>
  <c r="CG21"/>
  <c r="CH21"/>
  <c r="CI21"/>
  <c r="CK21"/>
  <c r="CO21"/>
  <c r="DU21"/>
  <c r="B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R22"/>
  <c r="BS22"/>
  <c r="BT22"/>
  <c r="BU22"/>
  <c r="BV22"/>
  <c r="BW22"/>
  <c r="BX22"/>
  <c r="BZ22"/>
  <c r="CA22"/>
  <c r="CB22"/>
  <c r="CC22"/>
  <c r="CD22"/>
  <c r="CE22"/>
  <c r="CF22"/>
  <c r="CG22"/>
  <c r="CH22"/>
  <c r="CI22"/>
  <c r="CK22"/>
  <c r="CO22"/>
  <c r="DU22"/>
  <c r="B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R23"/>
  <c r="BS23"/>
  <c r="BT23"/>
  <c r="BU23"/>
  <c r="BV23"/>
  <c r="BW23"/>
  <c r="BX23"/>
  <c r="BZ23"/>
  <c r="CA23"/>
  <c r="CB23"/>
  <c r="CC23"/>
  <c r="CD23"/>
  <c r="CE23"/>
  <c r="CF23"/>
  <c r="CG23"/>
  <c r="CH23"/>
  <c r="CI23"/>
  <c r="CK23"/>
  <c r="CO23"/>
  <c r="DU23"/>
  <c r="B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R24"/>
  <c r="BS24"/>
  <c r="BT24"/>
  <c r="BU24"/>
  <c r="BV24"/>
  <c r="BW24"/>
  <c r="BX24"/>
  <c r="BZ24"/>
  <c r="CA24"/>
  <c r="CB24"/>
  <c r="CC24"/>
  <c r="CD24"/>
  <c r="CE24"/>
  <c r="CF24"/>
  <c r="CG24"/>
  <c r="CH24"/>
  <c r="CI24"/>
  <c r="CK24"/>
  <c r="CO24"/>
  <c r="DU24"/>
  <c r="B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R25"/>
  <c r="BS25"/>
  <c r="BT25"/>
  <c r="BU25"/>
  <c r="BV25"/>
  <c r="BW25"/>
  <c r="BX25"/>
  <c r="BZ25"/>
  <c r="CA25"/>
  <c r="CB25"/>
  <c r="CC25"/>
  <c r="CD25"/>
  <c r="CE25"/>
  <c r="CF25"/>
  <c r="CG25"/>
  <c r="CH25"/>
  <c r="CI25"/>
  <c r="CK25"/>
  <c r="CO25"/>
  <c r="DU25"/>
  <c r="B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R26"/>
  <c r="BS26"/>
  <c r="BT26"/>
  <c r="BU26"/>
  <c r="BV26"/>
  <c r="BW26"/>
  <c r="BX26"/>
  <c r="BZ26"/>
  <c r="CA26"/>
  <c r="CB26"/>
  <c r="CC26"/>
  <c r="CD26"/>
  <c r="CE26"/>
  <c r="CF26"/>
  <c r="CG26"/>
  <c r="CH26"/>
  <c r="CI26"/>
  <c r="CK26"/>
  <c r="CO26"/>
  <c r="DU26"/>
  <c r="B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R27"/>
  <c r="BS27"/>
  <c r="BT27"/>
  <c r="BU27"/>
  <c r="BV27"/>
  <c r="BW27"/>
  <c r="BX27"/>
  <c r="BZ27"/>
  <c r="CA27"/>
  <c r="CB27"/>
  <c r="CC27"/>
  <c r="CD27"/>
  <c r="CE27"/>
  <c r="CF27"/>
  <c r="CG27"/>
  <c r="CH27"/>
  <c r="CI27"/>
  <c r="CK27"/>
  <c r="CO27"/>
  <c r="DU27"/>
  <c r="B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R28"/>
  <c r="BS28"/>
  <c r="BT28"/>
  <c r="BU28"/>
  <c r="BV28"/>
  <c r="BW28"/>
  <c r="BX28"/>
  <c r="BZ28"/>
  <c r="CA28"/>
  <c r="CB28"/>
  <c r="CC28"/>
  <c r="CD28"/>
  <c r="CE28"/>
  <c r="CF28"/>
  <c r="CG28"/>
  <c r="CH28"/>
  <c r="CI28"/>
  <c r="CK28"/>
  <c r="CO28"/>
  <c r="DU28"/>
  <c r="B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R29"/>
  <c r="BS29"/>
  <c r="BT29"/>
  <c r="BU29"/>
  <c r="BV29"/>
  <c r="BW29"/>
  <c r="BX29"/>
  <c r="BZ29"/>
  <c r="CA29"/>
  <c r="CB29"/>
  <c r="CC29"/>
  <c r="CD29"/>
  <c r="CE29"/>
  <c r="CF29"/>
  <c r="CG29"/>
  <c r="CH29"/>
  <c r="CI29"/>
  <c r="CK29"/>
  <c r="CO29"/>
  <c r="DU29"/>
  <c r="B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R30"/>
  <c r="BS30"/>
  <c r="BT30"/>
  <c r="BU30"/>
  <c r="BV30"/>
  <c r="BW30"/>
  <c r="BX30"/>
  <c r="BZ30"/>
  <c r="CA30"/>
  <c r="CB30"/>
  <c r="CC30"/>
  <c r="CD30"/>
  <c r="CE30"/>
  <c r="CF30"/>
  <c r="CG30"/>
  <c r="CH30"/>
  <c r="CI30"/>
  <c r="CK30"/>
  <c r="CO30"/>
  <c r="DU30"/>
  <c r="B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R31"/>
  <c r="BS31"/>
  <c r="BT31"/>
  <c r="BU31"/>
  <c r="BV31"/>
  <c r="BW31"/>
  <c r="BX31"/>
  <c r="BZ31"/>
  <c r="CA31"/>
  <c r="CB31"/>
  <c r="CC31"/>
  <c r="CD31"/>
  <c r="CE31"/>
  <c r="CF31"/>
  <c r="CG31"/>
  <c r="CH31"/>
  <c r="CI31"/>
  <c r="CK31"/>
  <c r="CO31"/>
  <c r="DU31"/>
  <c r="B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R32"/>
  <c r="BS32"/>
  <c r="BT32"/>
  <c r="BU32"/>
  <c r="BV32"/>
  <c r="BW32"/>
  <c r="BX32"/>
  <c r="BZ32"/>
  <c r="CA32"/>
  <c r="CB32"/>
  <c r="CC32"/>
  <c r="CD32"/>
  <c r="CE32"/>
  <c r="CF32"/>
  <c r="CG32"/>
  <c r="CH32"/>
  <c r="CI32"/>
  <c r="CK32"/>
  <c r="CO32"/>
  <c r="DU32"/>
  <c r="B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R33"/>
  <c r="BS33"/>
  <c r="BT33"/>
  <c r="BU33"/>
  <c r="BV33"/>
  <c r="BW33"/>
  <c r="BX33"/>
  <c r="BZ33"/>
  <c r="CA33"/>
  <c r="CB33"/>
  <c r="CC33"/>
  <c r="CD33"/>
  <c r="CE33"/>
  <c r="CF33"/>
  <c r="CG33"/>
  <c r="CH33"/>
  <c r="CI33"/>
  <c r="CK33"/>
  <c r="CO33"/>
  <c r="DU33"/>
  <c r="B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R34"/>
  <c r="BS34"/>
  <c r="BT34"/>
  <c r="BU34"/>
  <c r="BV34"/>
  <c r="BW34"/>
  <c r="BX34"/>
  <c r="BZ34"/>
  <c r="CA34"/>
  <c r="CB34"/>
  <c r="CC34"/>
  <c r="CD34"/>
  <c r="CE34"/>
  <c r="CF34"/>
  <c r="CG34"/>
  <c r="CH34"/>
  <c r="CI34"/>
  <c r="CK34"/>
  <c r="CO34"/>
  <c r="DU34"/>
  <c r="B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R35"/>
  <c r="BS35"/>
  <c r="BT35"/>
  <c r="BU35"/>
  <c r="BV35"/>
  <c r="BW35"/>
  <c r="BX35"/>
  <c r="BZ35"/>
  <c r="CA35"/>
  <c r="CB35"/>
  <c r="CC35"/>
  <c r="CD35"/>
  <c r="CE35"/>
  <c r="CF35"/>
  <c r="CG35"/>
  <c r="CH35"/>
  <c r="CI35"/>
  <c r="CK35"/>
  <c r="CO35"/>
  <c r="DU35"/>
  <c r="B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R36"/>
  <c r="BS36"/>
  <c r="BT36"/>
  <c r="BU36"/>
  <c r="BV36"/>
  <c r="BW36"/>
  <c r="BX36"/>
  <c r="BZ36"/>
  <c r="CA36"/>
  <c r="CB36"/>
  <c r="CC36"/>
  <c r="CD36"/>
  <c r="CE36"/>
  <c r="CF36"/>
  <c r="CG36"/>
  <c r="CH36"/>
  <c r="CI36"/>
  <c r="CK36"/>
  <c r="CO36"/>
  <c r="DU36"/>
</calcChain>
</file>

<file path=xl/sharedStrings.xml><?xml version="1.0" encoding="utf-8"?>
<sst xmlns="http://schemas.openxmlformats.org/spreadsheetml/2006/main" count="360" uniqueCount="65">
  <si>
    <t>1er</t>
  </si>
  <si>
    <t>2er</t>
  </si>
  <si>
    <t>3er</t>
  </si>
  <si>
    <t>Pos</t>
  </si>
  <si>
    <t>cnt</t>
  </si>
  <si>
    <t>Punkte</t>
  </si>
  <si>
    <t>Einzelpositionen</t>
  </si>
  <si>
    <t>Stand</t>
  </si>
  <si>
    <t>4er</t>
  </si>
  <si>
    <t>5er</t>
  </si>
  <si>
    <t>6er</t>
  </si>
  <si>
    <t>7er</t>
  </si>
  <si>
    <t>8er</t>
  </si>
  <si>
    <t>9er</t>
  </si>
  <si>
    <t>10er</t>
  </si>
  <si>
    <t>Positionsstatistik</t>
  </si>
  <si>
    <t>F1-Wertung</t>
  </si>
  <si>
    <t>-</t>
  </si>
  <si>
    <t>sum</t>
  </si>
  <si>
    <t>min</t>
  </si>
  <si>
    <t>SR</t>
  </si>
  <si>
    <t>Punktentwicklung incl. Streichresultate</t>
  </si>
  <si>
    <t>Positionsentwicklung incl. Streichresultate</t>
  </si>
  <si>
    <t>manuell übertragen</t>
  </si>
  <si>
    <t>vollautomatisch</t>
  </si>
  <si>
    <t>Streichresultate</t>
  </si>
  <si>
    <t>Lauf</t>
  </si>
  <si>
    <t>Anzahl Starter</t>
  </si>
  <si>
    <t>vergebene Punkte</t>
  </si>
  <si>
    <t>Formel-1-Punkteschema</t>
  </si>
  <si>
    <t>Anleitung:</t>
  </si>
  <si>
    <t>1. Positionen des nächsten Laufes eintragen</t>
  </si>
  <si>
    <t>2. Gegebenenfalls Anzahl Streichresultate anpassen (B5)</t>
  </si>
  <si>
    <t>automat.</t>
  </si>
  <si>
    <t>automatisch</t>
  </si>
  <si>
    <t>eintragen</t>
  </si>
  <si>
    <t>3. Neuen Punktestand (BW9:BW36) in die Punktentwicklung kopieren (nur Werte kopieren, keine Formate)</t>
  </si>
  <si>
    <t>4. Neuen Positionsstand (B9:B36) in die Positions entwicklung kopieren (nur Werte kopieren, keine Formate)</t>
  </si>
  <si>
    <t>Starter / Lauf Nummer</t>
  </si>
  <si>
    <t>5. Neu sortieren: Markieren der gesamten Zeilen 9 bis 36; dann: Daten -&gt; Sortieren -&gt; nach Spalte B -&gt; OK</t>
  </si>
  <si>
    <t>#</t>
  </si>
  <si>
    <t>Schlindwein, Rolf</t>
  </si>
  <si>
    <t>Münchow, Volker</t>
  </si>
  <si>
    <t>Stauder, Markus</t>
  </si>
  <si>
    <t>Schlieger, Vera</t>
  </si>
  <si>
    <t>Olschewski, Markus</t>
  </si>
  <si>
    <t>Pohl, Michael</t>
  </si>
  <si>
    <t>Zellner, Michael</t>
  </si>
  <si>
    <t>Groß, Martin</t>
  </si>
  <si>
    <t>Höfle, Dirk</t>
  </si>
  <si>
    <t>Wolf, Michael</t>
  </si>
  <si>
    <t>Kraus, Gabriele</t>
  </si>
  <si>
    <t>Anzahl Streichresultate (SR)</t>
  </si>
  <si>
    <t>Positionsentwicklung incl. SR</t>
  </si>
  <si>
    <t>Punktentwicklung incl. SR</t>
  </si>
  <si>
    <t>Aktueller Stand ADAC-Slalomcup Mazda MX-5 2011 -- Klasse 9, VERBESSERTE FAHRZEUGE</t>
  </si>
  <si>
    <t>Aktueller Stand ADAC-Slalomcup Mazda MX-5 2011 -- Klasse 8, SERIENMÄSSIGE FAHRZEUGE</t>
  </si>
  <si>
    <t>Lerps, Stefan</t>
  </si>
  <si>
    <t>Szczepanik, Jakub</t>
  </si>
  <si>
    <t>Fischer, Sebastian</t>
  </si>
  <si>
    <t>Malchow, Jörn</t>
  </si>
  <si>
    <t>Haarkötter, Sven</t>
  </si>
  <si>
    <t>Kutsch, Jürgen</t>
  </si>
  <si>
    <t>Engelmann, Jutta</t>
  </si>
  <si>
    <t>Noack, Johann</t>
  </si>
</sst>
</file>

<file path=xl/styles.xml><?xml version="1.0" encoding="utf-8"?>
<styleSheet xmlns="http://schemas.openxmlformats.org/spreadsheetml/2006/main">
  <numFmts count="3">
    <numFmt numFmtId="164" formatCode="#,##0.00_ ;[Red]\-#,##0.00\ "/>
    <numFmt numFmtId="165" formatCode="0.0"/>
    <numFmt numFmtId="166" formatCode="#,##0.0_ ;[Red]\-#,##0.0\ "/>
  </numFmts>
  <fonts count="1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55"/>
      <name val="Arial"/>
      <family val="2"/>
    </font>
    <font>
      <b/>
      <sz val="8"/>
      <color indexed="23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sz val="8"/>
      <color indexed="9"/>
      <name val="Arial"/>
      <family val="2"/>
    </font>
    <font>
      <sz val="8"/>
      <name val="Arial"/>
    </font>
    <font>
      <sz val="10"/>
      <name val="Arial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5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5" fillId="2" borderId="8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0" xfId="0" applyFont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13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1" fillId="0" borderId="18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0" borderId="20" xfId="0" applyFont="1" applyBorder="1"/>
    <xf numFmtId="0" fontId="2" fillId="0" borderId="18" xfId="0" applyFont="1" applyBorder="1"/>
    <xf numFmtId="0" fontId="5" fillId="0" borderId="21" xfId="0" applyFont="1" applyBorder="1"/>
    <xf numFmtId="0" fontId="5" fillId="0" borderId="22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0" xfId="0" applyFont="1" applyBorder="1" applyAlignment="1">
      <alignment horizontal="right"/>
    </xf>
    <xf numFmtId="0" fontId="5" fillId="0" borderId="23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right"/>
    </xf>
    <xf numFmtId="164" fontId="5" fillId="0" borderId="13" xfId="0" applyNumberFormat="1" applyFont="1" applyBorder="1"/>
    <xf numFmtId="164" fontId="5" fillId="0" borderId="24" xfId="0" applyNumberFormat="1" applyFont="1" applyBorder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2" fontId="5" fillId="0" borderId="22" xfId="0" applyNumberFormat="1" applyFont="1" applyFill="1" applyBorder="1" applyAlignment="1">
      <alignment horizontal="center"/>
    </xf>
    <xf numFmtId="0" fontId="5" fillId="0" borderId="25" xfId="0" applyFont="1" applyBorder="1"/>
    <xf numFmtId="2" fontId="5" fillId="0" borderId="0" xfId="0" applyNumberFormat="1" applyFont="1" applyFill="1" applyBorder="1" applyAlignment="1">
      <alignment horizontal="center"/>
    </xf>
    <xf numFmtId="0" fontId="1" fillId="5" borderId="26" xfId="0" applyFont="1" applyFill="1" applyBorder="1"/>
    <xf numFmtId="0" fontId="2" fillId="5" borderId="0" xfId="0" applyFont="1" applyFill="1"/>
    <xf numFmtId="166" fontId="2" fillId="0" borderId="0" xfId="0" applyNumberFormat="1" applyFont="1" applyBorder="1" applyAlignment="1">
      <alignment horizontal="right"/>
    </xf>
    <xf numFmtId="166" fontId="2" fillId="0" borderId="15" xfId="0" applyNumberFormat="1" applyFont="1" applyBorder="1" applyAlignment="1">
      <alignment horizontal="right"/>
    </xf>
    <xf numFmtId="166" fontId="2" fillId="0" borderId="16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6" fontId="2" fillId="0" borderId="7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165" fontId="5" fillId="0" borderId="7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5" fontId="5" fillId="0" borderId="22" xfId="0" applyNumberFormat="1" applyFont="1" applyBorder="1"/>
    <xf numFmtId="166" fontId="5" fillId="2" borderId="0" xfId="0" applyNumberFormat="1" applyFont="1" applyFill="1" applyBorder="1"/>
    <xf numFmtId="166" fontId="5" fillId="2" borderId="8" xfId="0" applyNumberFormat="1" applyFont="1" applyFill="1" applyBorder="1"/>
    <xf numFmtId="165" fontId="5" fillId="2" borderId="0" xfId="0" applyNumberFormat="1" applyFont="1" applyFill="1" applyBorder="1"/>
    <xf numFmtId="165" fontId="1" fillId="0" borderId="21" xfId="0" applyNumberFormat="1" applyFont="1" applyBorder="1"/>
    <xf numFmtId="165" fontId="5" fillId="2" borderId="8" xfId="0" applyNumberFormat="1" applyFont="1" applyFill="1" applyBorder="1"/>
    <xf numFmtId="165" fontId="1" fillId="0" borderId="22" xfId="0" applyNumberFormat="1" applyFont="1" applyBorder="1"/>
    <xf numFmtId="165" fontId="2" fillId="0" borderId="0" xfId="0" applyNumberFormat="1" applyFont="1" applyBorder="1"/>
    <xf numFmtId="165" fontId="2" fillId="0" borderId="4" xfId="0" applyNumberFormat="1" applyFont="1" applyBorder="1"/>
    <xf numFmtId="165" fontId="2" fillId="0" borderId="8" xfId="0" applyNumberFormat="1" applyFont="1" applyBorder="1"/>
    <xf numFmtId="165" fontId="2" fillId="0" borderId="5" xfId="0" applyNumberFormat="1" applyFont="1" applyBorder="1"/>
    <xf numFmtId="0" fontId="2" fillId="6" borderId="0" xfId="0" applyFont="1" applyFill="1"/>
    <xf numFmtId="0" fontId="1" fillId="6" borderId="0" xfId="0" applyFont="1" applyFill="1"/>
    <xf numFmtId="14" fontId="1" fillId="6" borderId="0" xfId="0" applyNumberFormat="1" applyFont="1" applyFill="1"/>
    <xf numFmtId="0" fontId="1" fillId="6" borderId="21" xfId="0" applyFont="1" applyFill="1" applyBorder="1"/>
    <xf numFmtId="0" fontId="2" fillId="6" borderId="21" xfId="0" applyFont="1" applyFill="1" applyBorder="1"/>
    <xf numFmtId="0" fontId="3" fillId="6" borderId="0" xfId="0" applyFont="1" applyFill="1"/>
    <xf numFmtId="0" fontId="6" fillId="6" borderId="0" xfId="0" applyFont="1" applyFill="1"/>
    <xf numFmtId="0" fontId="5" fillId="6" borderId="12" xfId="0" applyFont="1" applyFill="1" applyBorder="1"/>
    <xf numFmtId="0" fontId="5" fillId="6" borderId="10" xfId="0" applyFont="1" applyFill="1" applyBorder="1"/>
    <xf numFmtId="0" fontId="5" fillId="6" borderId="11" xfId="0" applyFont="1" applyFill="1" applyBorder="1"/>
    <xf numFmtId="0" fontId="1" fillId="0" borderId="12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0" xfId="0" applyFont="1" applyFill="1"/>
    <xf numFmtId="0" fontId="1" fillId="0" borderId="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21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165" fontId="1" fillId="0" borderId="21" xfId="0" applyNumberFormat="1" applyFont="1" applyFill="1" applyBorder="1"/>
    <xf numFmtId="0" fontId="3" fillId="0" borderId="21" xfId="0" applyFont="1" applyFill="1" applyBorder="1"/>
    <xf numFmtId="0" fontId="5" fillId="0" borderId="21" xfId="0" applyFont="1" applyFill="1" applyBorder="1"/>
    <xf numFmtId="0" fontId="0" fillId="0" borderId="0" xfId="0" applyFill="1"/>
    <xf numFmtId="165" fontId="2" fillId="0" borderId="0" xfId="0" applyNumberFormat="1" applyFont="1"/>
    <xf numFmtId="0" fontId="7" fillId="6" borderId="0" xfId="0" applyFont="1" applyFill="1" applyBorder="1"/>
    <xf numFmtId="0" fontId="7" fillId="6" borderId="0" xfId="0" applyFont="1" applyFill="1" applyBorder="1" applyAlignment="1">
      <alignment horizontal="center"/>
    </xf>
    <xf numFmtId="0" fontId="5" fillId="6" borderId="0" xfId="0" applyFont="1" applyFill="1"/>
    <xf numFmtId="0" fontId="1" fillId="6" borderId="0" xfId="0" applyFont="1" applyFill="1" applyBorder="1"/>
    <xf numFmtId="0" fontId="2" fillId="6" borderId="0" xfId="0" applyFont="1" applyFill="1" applyBorder="1"/>
    <xf numFmtId="14" fontId="1" fillId="6" borderId="0" xfId="0" applyNumberFormat="1" applyFont="1" applyFill="1" applyBorder="1"/>
    <xf numFmtId="164" fontId="5" fillId="6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2" fontId="5" fillId="6" borderId="0" xfId="0" applyNumberFormat="1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0" fontId="1" fillId="6" borderId="18" xfId="0" applyFont="1" applyFill="1" applyBorder="1" applyAlignment="1">
      <alignment horizontal="right"/>
    </xf>
    <xf numFmtId="0" fontId="2" fillId="6" borderId="18" xfId="0" applyFont="1" applyFill="1" applyBorder="1" applyAlignment="1">
      <alignment horizontal="center"/>
    </xf>
    <xf numFmtId="0" fontId="2" fillId="6" borderId="18" xfId="0" applyFont="1" applyFill="1" applyBorder="1"/>
    <xf numFmtId="0" fontId="1" fillId="5" borderId="18" xfId="0" applyFont="1" applyFill="1" applyBorder="1"/>
    <xf numFmtId="165" fontId="1" fillId="6" borderId="18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left"/>
    </xf>
    <xf numFmtId="0" fontId="1" fillId="6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24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L53"/>
  <sheetViews>
    <sheetView workbookViewId="0">
      <pane xSplit="4" ySplit="8" topLeftCell="E9" activePane="bottomRight" state="frozen"/>
      <selection pane="topRight" activeCell="D1" sqref="D1"/>
      <selection pane="bottomLeft" activeCell="A11" sqref="A11"/>
      <selection pane="bottomRight" activeCell="DF18" sqref="DF18"/>
    </sheetView>
  </sheetViews>
  <sheetFormatPr baseColWidth="10" defaultRowHeight="12.75"/>
  <cols>
    <col min="1" max="1" width="1.28515625" style="1" customWidth="1"/>
    <col min="2" max="2" width="7.140625" style="1" customWidth="1"/>
    <col min="3" max="3" width="5.7109375" style="1" customWidth="1"/>
    <col min="4" max="4" width="22.7109375" style="1" customWidth="1"/>
    <col min="5" max="5" width="1.140625" style="1" customWidth="1"/>
    <col min="6" max="34" width="2.7109375" style="1" customWidth="1"/>
    <col min="35" max="35" width="0.140625" style="1" customWidth="1"/>
    <col min="36" max="36" width="1.28515625" style="1" customWidth="1"/>
    <col min="37" max="38" width="3.7109375" style="1" customWidth="1"/>
    <col min="39" max="39" width="4.140625" style="1" customWidth="1"/>
    <col min="40" max="66" width="3.7109375" style="1" customWidth="1"/>
    <col min="67" max="67" width="5.140625" style="1" customWidth="1"/>
    <col min="68" max="69" width="2.85546875" style="1" customWidth="1"/>
    <col min="70" max="74" width="3.7109375" style="1" customWidth="1"/>
    <col min="75" max="75" width="0.140625" style="1" customWidth="1"/>
    <col min="76" max="76" width="6" style="1" customWidth="1"/>
    <col min="77" max="77" width="1.28515625" style="1" customWidth="1"/>
    <col min="78" max="80" width="3.5703125" style="1" customWidth="1"/>
    <col min="81" max="87" width="3.28515625" style="1" customWidth="1"/>
    <col min="88" max="88" width="1.28515625" style="1" customWidth="1"/>
    <col min="89" max="89" width="9.28515625" style="1" customWidth="1"/>
    <col min="90" max="92" width="1.28515625" style="1" customWidth="1"/>
    <col min="93" max="93" width="4" style="1" customWidth="1"/>
    <col min="94" max="123" width="3.85546875" style="1" customWidth="1"/>
    <col min="124" max="124" width="1.28515625" style="1" customWidth="1"/>
    <col min="125" max="125" width="3.7109375" style="1" customWidth="1"/>
    <col min="126" max="155" width="2.85546875" style="1" customWidth="1"/>
    <col min="156" max="156" width="1.28515625" style="1" customWidth="1"/>
    <col min="169" max="16384" width="11.42578125" style="1"/>
  </cols>
  <sheetData>
    <row r="1" spans="1:156" ht="3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46"/>
    </row>
    <row r="2" spans="1:156">
      <c r="A2" s="90"/>
      <c r="B2" s="91" t="s">
        <v>56</v>
      </c>
      <c r="C2" s="91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2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46"/>
    </row>
    <row r="3" spans="1:156" ht="3.75" customHeight="1">
      <c r="A3" s="90"/>
      <c r="B3" s="91"/>
      <c r="C3" s="91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2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46"/>
    </row>
    <row r="4" spans="1:156" ht="13.5" thickBot="1">
      <c r="A4" s="90"/>
      <c r="B4" s="90"/>
      <c r="C4" s="90"/>
      <c r="D4" s="90"/>
      <c r="E4" s="90"/>
      <c r="F4" s="148" t="s">
        <v>27</v>
      </c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62"/>
      <c r="AJ4" s="90"/>
      <c r="AK4" s="58" t="s">
        <v>28</v>
      </c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67"/>
      <c r="BP4" s="31"/>
      <c r="BQ4" s="31"/>
      <c r="BR4" s="31"/>
      <c r="BS4" s="31"/>
      <c r="BT4" s="31"/>
      <c r="BU4" s="31"/>
      <c r="BV4" s="31"/>
      <c r="BW4" s="31"/>
      <c r="BX4" s="67"/>
      <c r="BY4" s="90"/>
      <c r="BZ4" s="121" t="s">
        <v>29</v>
      </c>
      <c r="CA4" s="121"/>
      <c r="CB4" s="121"/>
      <c r="CC4" s="121"/>
      <c r="CD4" s="121"/>
      <c r="CE4" s="121"/>
      <c r="CF4" s="121"/>
      <c r="CG4" s="121"/>
      <c r="CH4" s="121"/>
      <c r="CI4" s="121"/>
      <c r="CJ4" s="90"/>
      <c r="CK4" s="90"/>
      <c r="CL4" s="90"/>
      <c r="CM4" s="46"/>
    </row>
    <row r="5" spans="1:156" ht="13.5" thickBot="1">
      <c r="A5" s="90"/>
      <c r="B5" s="69">
        <v>6</v>
      </c>
      <c r="C5" s="90"/>
      <c r="D5" s="91" t="s">
        <v>52</v>
      </c>
      <c r="E5" s="90"/>
      <c r="F5" s="63">
        <f t="shared" ref="F5:AI5" si="0">COUNTIF(F9:F36,"&gt;0")</f>
        <v>6</v>
      </c>
      <c r="G5" s="64">
        <f t="shared" si="0"/>
        <v>6</v>
      </c>
      <c r="H5" s="64">
        <f t="shared" si="0"/>
        <v>5</v>
      </c>
      <c r="I5" s="64">
        <f t="shared" si="0"/>
        <v>4</v>
      </c>
      <c r="J5" s="64">
        <f t="shared" si="0"/>
        <v>4</v>
      </c>
      <c r="K5" s="64">
        <f t="shared" si="0"/>
        <v>7</v>
      </c>
      <c r="L5" s="64">
        <f t="shared" si="0"/>
        <v>6</v>
      </c>
      <c r="M5" s="64">
        <f t="shared" si="0"/>
        <v>6</v>
      </c>
      <c r="N5" s="64">
        <f t="shared" si="0"/>
        <v>5</v>
      </c>
      <c r="O5" s="64">
        <f t="shared" si="0"/>
        <v>5</v>
      </c>
      <c r="P5" s="64">
        <f t="shared" si="0"/>
        <v>5</v>
      </c>
      <c r="Q5" s="64">
        <f t="shared" si="0"/>
        <v>4</v>
      </c>
      <c r="R5" s="64">
        <f t="shared" si="0"/>
        <v>4</v>
      </c>
      <c r="S5" s="64">
        <f t="shared" si="0"/>
        <v>3</v>
      </c>
      <c r="T5" s="64">
        <f t="shared" si="0"/>
        <v>0</v>
      </c>
      <c r="U5" s="64">
        <f t="shared" si="0"/>
        <v>0</v>
      </c>
      <c r="V5" s="64">
        <f t="shared" si="0"/>
        <v>7</v>
      </c>
      <c r="W5" s="64">
        <f t="shared" si="0"/>
        <v>7</v>
      </c>
      <c r="X5" s="64">
        <f t="shared" si="0"/>
        <v>5</v>
      </c>
      <c r="Y5" s="64">
        <f t="shared" si="0"/>
        <v>6</v>
      </c>
      <c r="Z5" s="64">
        <f t="shared" si="0"/>
        <v>4</v>
      </c>
      <c r="AA5" s="64">
        <f t="shared" si="0"/>
        <v>0</v>
      </c>
      <c r="AB5" s="64">
        <f t="shared" si="0"/>
        <v>0</v>
      </c>
      <c r="AC5" s="64">
        <f t="shared" si="0"/>
        <v>0</v>
      </c>
      <c r="AD5" s="64">
        <f t="shared" si="0"/>
        <v>0</v>
      </c>
      <c r="AE5" s="64">
        <f t="shared" si="0"/>
        <v>0</v>
      </c>
      <c r="AF5" s="64">
        <f t="shared" si="0"/>
        <v>0</v>
      </c>
      <c r="AG5" s="64">
        <f t="shared" si="0"/>
        <v>0</v>
      </c>
      <c r="AH5" s="64">
        <f t="shared" si="0"/>
        <v>0</v>
      </c>
      <c r="AI5" s="65">
        <f t="shared" si="0"/>
        <v>0</v>
      </c>
      <c r="AJ5" s="90"/>
      <c r="AK5" s="77">
        <f t="shared" ref="AK5:BO5" si="1">SUM(AK9:AK36)</f>
        <v>28</v>
      </c>
      <c r="AL5" s="78">
        <f t="shared" si="1"/>
        <v>28</v>
      </c>
      <c r="AM5" s="78">
        <f t="shared" si="1"/>
        <v>22.5</v>
      </c>
      <c r="AN5" s="78">
        <f t="shared" si="1"/>
        <v>17</v>
      </c>
      <c r="AO5" s="78">
        <f t="shared" si="1"/>
        <v>17</v>
      </c>
      <c r="AP5" s="78">
        <f t="shared" si="1"/>
        <v>33.5</v>
      </c>
      <c r="AQ5" s="78">
        <f t="shared" si="1"/>
        <v>28</v>
      </c>
      <c r="AR5" s="78">
        <f t="shared" si="1"/>
        <v>28</v>
      </c>
      <c r="AS5" s="78">
        <f t="shared" si="1"/>
        <v>22.5</v>
      </c>
      <c r="AT5" s="78">
        <f t="shared" si="1"/>
        <v>22.5</v>
      </c>
      <c r="AU5" s="78">
        <f t="shared" si="1"/>
        <v>22.5</v>
      </c>
      <c r="AV5" s="78">
        <f t="shared" si="1"/>
        <v>17</v>
      </c>
      <c r="AW5" s="78">
        <f t="shared" si="1"/>
        <v>17</v>
      </c>
      <c r="AX5" s="78">
        <f t="shared" si="1"/>
        <v>11.5</v>
      </c>
      <c r="AY5" s="78">
        <f t="shared" si="1"/>
        <v>0</v>
      </c>
      <c r="AZ5" s="78">
        <f t="shared" si="1"/>
        <v>0</v>
      </c>
      <c r="BA5" s="78">
        <f t="shared" si="1"/>
        <v>33.5</v>
      </c>
      <c r="BB5" s="78">
        <f t="shared" si="1"/>
        <v>33.5</v>
      </c>
      <c r="BC5" s="78">
        <f t="shared" si="1"/>
        <v>22.5</v>
      </c>
      <c r="BD5" s="78">
        <f t="shared" si="1"/>
        <v>28</v>
      </c>
      <c r="BE5" s="78">
        <f t="shared" si="1"/>
        <v>17</v>
      </c>
      <c r="BF5" s="78">
        <f t="shared" si="1"/>
        <v>0</v>
      </c>
      <c r="BG5" s="78">
        <f t="shared" si="1"/>
        <v>0</v>
      </c>
      <c r="BH5" s="78">
        <f t="shared" si="1"/>
        <v>0</v>
      </c>
      <c r="BI5" s="78">
        <f t="shared" si="1"/>
        <v>0</v>
      </c>
      <c r="BJ5" s="78">
        <f t="shared" si="1"/>
        <v>0</v>
      </c>
      <c r="BK5" s="78">
        <f t="shared" si="1"/>
        <v>0</v>
      </c>
      <c r="BL5" s="78">
        <f t="shared" si="1"/>
        <v>0</v>
      </c>
      <c r="BM5" s="78">
        <f t="shared" si="1"/>
        <v>0</v>
      </c>
      <c r="BN5" s="78">
        <f t="shared" si="1"/>
        <v>0</v>
      </c>
      <c r="BO5" s="79">
        <f t="shared" si="1"/>
        <v>449.5</v>
      </c>
      <c r="BP5" s="31"/>
      <c r="BQ5" s="31"/>
      <c r="BR5" s="68">
        <f t="shared" ref="BR5:BX5" si="2">SUM(BR9:BR36)</f>
        <v>0</v>
      </c>
      <c r="BS5" s="68">
        <f t="shared" si="2"/>
        <v>0</v>
      </c>
      <c r="BT5" s="68">
        <f t="shared" si="2"/>
        <v>0.5</v>
      </c>
      <c r="BU5" s="68">
        <f t="shared" si="2"/>
        <v>0.5</v>
      </c>
      <c r="BV5" s="68">
        <f t="shared" si="2"/>
        <v>0.5</v>
      </c>
      <c r="BW5" s="68">
        <f t="shared" si="2"/>
        <v>4.83</v>
      </c>
      <c r="BX5" s="66">
        <f t="shared" si="2"/>
        <v>443.16999999999996</v>
      </c>
      <c r="BY5" s="90"/>
      <c r="BZ5" s="122">
        <v>10</v>
      </c>
      <c r="CA5" s="122">
        <v>8</v>
      </c>
      <c r="CB5" s="122">
        <v>6</v>
      </c>
      <c r="CC5" s="122">
        <v>5</v>
      </c>
      <c r="CD5" s="122">
        <v>4</v>
      </c>
      <c r="CE5" s="122">
        <v>3</v>
      </c>
      <c r="CF5" s="122">
        <v>2</v>
      </c>
      <c r="CG5" s="122">
        <v>1</v>
      </c>
      <c r="CH5" s="122"/>
      <c r="CI5" s="122"/>
      <c r="CJ5" s="95"/>
      <c r="CK5" s="90"/>
      <c r="CL5" s="90"/>
      <c r="CM5" s="46"/>
      <c r="DC5" s="120"/>
      <c r="DD5" s="120"/>
      <c r="DE5" s="120"/>
      <c r="DF5" s="120"/>
    </row>
    <row r="6" spans="1:156" ht="12.75" customHeight="1">
      <c r="A6" s="90"/>
      <c r="B6" s="90"/>
      <c r="C6" s="90"/>
      <c r="D6" s="90"/>
      <c r="E6" s="91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6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7" t="s">
        <v>25</v>
      </c>
      <c r="BR6" s="98"/>
      <c r="BS6" s="98"/>
      <c r="BT6" s="98"/>
      <c r="BU6" s="98"/>
      <c r="BV6" s="98"/>
      <c r="BW6" s="99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5"/>
      <c r="CL6" s="90"/>
      <c r="CM6" s="46"/>
      <c r="CO6" s="22" t="s">
        <v>54</v>
      </c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40"/>
      <c r="DU6" s="22" t="s">
        <v>53</v>
      </c>
      <c r="DV6" s="39"/>
      <c r="DW6" s="39"/>
      <c r="DX6" s="39"/>
      <c r="DY6" s="39"/>
      <c r="DZ6" s="39"/>
      <c r="EA6" s="39"/>
      <c r="EB6" s="38"/>
      <c r="EC6" s="39"/>
      <c r="ED6" s="39"/>
      <c r="EE6" s="39"/>
      <c r="EF6" s="39"/>
      <c r="EG6" s="39"/>
      <c r="EH6" s="39"/>
      <c r="EI6" s="39"/>
      <c r="EJ6" s="38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40"/>
    </row>
    <row r="7" spans="1:156">
      <c r="A7" s="90"/>
      <c r="B7" s="90"/>
      <c r="C7" s="90"/>
      <c r="D7" s="90"/>
      <c r="E7" s="90"/>
      <c r="F7" s="22" t="s">
        <v>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9"/>
      <c r="AJ7" s="90"/>
      <c r="AK7" s="22" t="s">
        <v>5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25"/>
      <c r="BP7" s="25"/>
      <c r="BQ7" s="25" t="s">
        <v>19</v>
      </c>
      <c r="BR7" s="25" t="s">
        <v>19</v>
      </c>
      <c r="BS7" s="25" t="s">
        <v>19</v>
      </c>
      <c r="BT7" s="25" t="s">
        <v>19</v>
      </c>
      <c r="BU7" s="25" t="s">
        <v>19</v>
      </c>
      <c r="BV7" s="25" t="s">
        <v>19</v>
      </c>
      <c r="BW7" s="25" t="s">
        <v>19</v>
      </c>
      <c r="BX7" s="47" t="s">
        <v>5</v>
      </c>
      <c r="BY7" s="90"/>
      <c r="BZ7" s="22" t="s">
        <v>15</v>
      </c>
      <c r="CA7" s="18"/>
      <c r="CB7" s="18"/>
      <c r="CC7" s="18"/>
      <c r="CD7" s="18"/>
      <c r="CE7" s="18"/>
      <c r="CF7" s="18"/>
      <c r="CG7" s="18"/>
      <c r="CH7" s="18"/>
      <c r="CI7" s="19"/>
      <c r="CJ7" s="90"/>
      <c r="CK7" s="95"/>
      <c r="CL7" s="90"/>
      <c r="CM7" s="46"/>
      <c r="CO7" s="52" t="s">
        <v>20</v>
      </c>
      <c r="CP7" s="41">
        <v>0</v>
      </c>
      <c r="CQ7" s="41">
        <v>0</v>
      </c>
      <c r="CR7" s="41">
        <v>1</v>
      </c>
      <c r="CS7" s="41">
        <v>1</v>
      </c>
      <c r="CT7" s="41">
        <v>2</v>
      </c>
      <c r="CU7" s="41">
        <v>2</v>
      </c>
      <c r="CV7" s="41">
        <v>3</v>
      </c>
      <c r="CW7" s="41">
        <v>3</v>
      </c>
      <c r="CX7" s="41">
        <v>4</v>
      </c>
      <c r="CY7" s="41">
        <v>4</v>
      </c>
      <c r="CZ7" s="41">
        <v>5</v>
      </c>
      <c r="DA7" s="41">
        <v>5</v>
      </c>
      <c r="DB7" s="41">
        <v>6</v>
      </c>
      <c r="DC7" s="41">
        <v>6</v>
      </c>
      <c r="DD7" s="41">
        <v>6</v>
      </c>
      <c r="DE7" s="41">
        <v>6</v>
      </c>
      <c r="DF7" s="41">
        <v>6</v>
      </c>
      <c r="DG7" s="41">
        <v>6</v>
      </c>
      <c r="DH7" s="41">
        <v>6</v>
      </c>
      <c r="DI7" s="41">
        <v>6</v>
      </c>
      <c r="DJ7" s="41">
        <v>6</v>
      </c>
      <c r="DK7" s="41">
        <v>6</v>
      </c>
      <c r="DL7" s="41">
        <v>6</v>
      </c>
      <c r="DM7" s="41">
        <v>6</v>
      </c>
      <c r="DN7" s="41">
        <v>6</v>
      </c>
      <c r="DO7" s="41">
        <v>6</v>
      </c>
      <c r="DP7" s="41">
        <v>6</v>
      </c>
      <c r="DQ7" s="41">
        <v>6</v>
      </c>
      <c r="DR7" s="41">
        <v>6</v>
      </c>
      <c r="DS7" s="42">
        <v>6</v>
      </c>
      <c r="DU7" s="52" t="s">
        <v>20</v>
      </c>
      <c r="DV7" s="41">
        <v>0</v>
      </c>
      <c r="DW7" s="41">
        <v>0</v>
      </c>
      <c r="DX7" s="41">
        <v>1</v>
      </c>
      <c r="DY7" s="41">
        <v>1</v>
      </c>
      <c r="DZ7" s="41">
        <v>2</v>
      </c>
      <c r="EA7" s="41">
        <v>2</v>
      </c>
      <c r="EB7" s="41">
        <v>3</v>
      </c>
      <c r="EC7" s="41">
        <v>3</v>
      </c>
      <c r="ED7" s="41">
        <v>4</v>
      </c>
      <c r="EE7" s="41">
        <v>4</v>
      </c>
      <c r="EF7" s="41">
        <v>5</v>
      </c>
      <c r="EG7" s="41">
        <v>5</v>
      </c>
      <c r="EH7" s="41">
        <v>6</v>
      </c>
      <c r="EI7" s="41">
        <v>6</v>
      </c>
      <c r="EJ7" s="41">
        <v>6</v>
      </c>
      <c r="EK7" s="41">
        <v>6</v>
      </c>
      <c r="EL7" s="41">
        <v>6</v>
      </c>
      <c r="EM7" s="41">
        <v>6</v>
      </c>
      <c r="EN7" s="41">
        <v>6</v>
      </c>
      <c r="EO7" s="41">
        <v>6</v>
      </c>
      <c r="EP7" s="41">
        <v>6</v>
      </c>
      <c r="EQ7" s="41">
        <v>6</v>
      </c>
      <c r="ER7" s="41">
        <v>6</v>
      </c>
      <c r="ES7" s="41">
        <v>6</v>
      </c>
      <c r="ET7" s="41">
        <v>6</v>
      </c>
      <c r="EU7" s="41">
        <v>6</v>
      </c>
      <c r="EV7" s="41">
        <v>6</v>
      </c>
      <c r="EW7" s="41">
        <v>6</v>
      </c>
      <c r="EX7" s="41">
        <v>6</v>
      </c>
      <c r="EY7" s="42">
        <v>6</v>
      </c>
      <c r="EZ7" s="1">
        <v>4</v>
      </c>
    </row>
    <row r="8" spans="1:156" ht="13.5" thickBot="1">
      <c r="A8" s="90"/>
      <c r="B8" s="3" t="s">
        <v>3</v>
      </c>
      <c r="C8" s="12" t="s">
        <v>40</v>
      </c>
      <c r="D8" s="8" t="s">
        <v>38</v>
      </c>
      <c r="E8" s="93"/>
      <c r="F8" s="100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01">
        <v>7</v>
      </c>
      <c r="M8" s="101">
        <v>8</v>
      </c>
      <c r="N8" s="101">
        <v>9</v>
      </c>
      <c r="O8" s="101">
        <v>10</v>
      </c>
      <c r="P8" s="101">
        <v>11</v>
      </c>
      <c r="Q8" s="101">
        <v>12</v>
      </c>
      <c r="R8" s="101">
        <v>13</v>
      </c>
      <c r="S8" s="101">
        <v>14</v>
      </c>
      <c r="T8" s="101">
        <v>15</v>
      </c>
      <c r="U8" s="101">
        <v>16</v>
      </c>
      <c r="V8" s="101">
        <v>17</v>
      </c>
      <c r="W8" s="101">
        <v>18</v>
      </c>
      <c r="X8" s="101">
        <v>19</v>
      </c>
      <c r="Y8" s="101">
        <v>20</v>
      </c>
      <c r="Z8" s="101">
        <v>21</v>
      </c>
      <c r="AA8" s="101">
        <v>22</v>
      </c>
      <c r="AB8" s="101">
        <v>23</v>
      </c>
      <c r="AC8" s="101">
        <v>24</v>
      </c>
      <c r="AD8" s="101">
        <v>25</v>
      </c>
      <c r="AE8" s="101">
        <v>26</v>
      </c>
      <c r="AF8" s="101">
        <v>27</v>
      </c>
      <c r="AG8" s="101">
        <v>28</v>
      </c>
      <c r="AH8" s="101">
        <v>29</v>
      </c>
      <c r="AI8" s="102">
        <v>30</v>
      </c>
      <c r="AJ8" s="90"/>
      <c r="AK8" s="3">
        <v>1</v>
      </c>
      <c r="AL8" s="2">
        <v>2</v>
      </c>
      <c r="AM8" s="2">
        <v>3</v>
      </c>
      <c r="AN8" s="2">
        <v>4</v>
      </c>
      <c r="AO8" s="2">
        <v>5</v>
      </c>
      <c r="AP8" s="2">
        <v>6</v>
      </c>
      <c r="AQ8" s="20">
        <v>7</v>
      </c>
      <c r="AR8" s="20">
        <v>8</v>
      </c>
      <c r="AS8" s="20">
        <v>9</v>
      </c>
      <c r="AT8" s="20">
        <v>10</v>
      </c>
      <c r="AU8" s="20">
        <v>11</v>
      </c>
      <c r="AV8" s="20">
        <v>12</v>
      </c>
      <c r="AW8" s="20">
        <v>13</v>
      </c>
      <c r="AX8" s="20">
        <v>14</v>
      </c>
      <c r="AY8" s="20">
        <v>15</v>
      </c>
      <c r="AZ8" s="20">
        <v>16</v>
      </c>
      <c r="BA8" s="20">
        <v>17</v>
      </c>
      <c r="BB8" s="20">
        <v>18</v>
      </c>
      <c r="BC8" s="20">
        <v>19</v>
      </c>
      <c r="BD8" s="20">
        <v>20</v>
      </c>
      <c r="BE8" s="20">
        <v>21</v>
      </c>
      <c r="BF8" s="20">
        <v>22</v>
      </c>
      <c r="BG8" s="20">
        <v>23</v>
      </c>
      <c r="BH8" s="20">
        <v>24</v>
      </c>
      <c r="BI8" s="20">
        <v>25</v>
      </c>
      <c r="BJ8" s="20">
        <v>26</v>
      </c>
      <c r="BK8" s="20">
        <v>27</v>
      </c>
      <c r="BL8" s="20">
        <v>28</v>
      </c>
      <c r="BM8" s="20">
        <v>29</v>
      </c>
      <c r="BN8" s="20">
        <v>30</v>
      </c>
      <c r="BO8" s="23" t="s">
        <v>18</v>
      </c>
      <c r="BP8" s="23" t="s">
        <v>4</v>
      </c>
      <c r="BQ8" s="23">
        <v>0</v>
      </c>
      <c r="BR8" s="23">
        <v>1</v>
      </c>
      <c r="BS8" s="23">
        <v>2</v>
      </c>
      <c r="BT8" s="23">
        <v>3</v>
      </c>
      <c r="BU8" s="23">
        <v>4</v>
      </c>
      <c r="BV8" s="23">
        <v>5</v>
      </c>
      <c r="BW8" s="23">
        <v>6</v>
      </c>
      <c r="BX8" s="48" t="s">
        <v>7</v>
      </c>
      <c r="BY8" s="90"/>
      <c r="BZ8" s="3" t="s">
        <v>0</v>
      </c>
      <c r="CA8" s="12" t="s">
        <v>1</v>
      </c>
      <c r="CB8" s="12" t="s">
        <v>2</v>
      </c>
      <c r="CC8" s="12" t="s">
        <v>8</v>
      </c>
      <c r="CD8" s="12" t="s">
        <v>9</v>
      </c>
      <c r="CE8" s="12" t="s">
        <v>10</v>
      </c>
      <c r="CF8" s="12" t="s">
        <v>11</v>
      </c>
      <c r="CG8" s="12" t="s">
        <v>12</v>
      </c>
      <c r="CH8" s="12" t="s">
        <v>13</v>
      </c>
      <c r="CI8" s="13" t="s">
        <v>14</v>
      </c>
      <c r="CJ8" s="90"/>
      <c r="CK8" s="57" t="s">
        <v>16</v>
      </c>
      <c r="CL8" s="90"/>
      <c r="CM8" s="46"/>
      <c r="CO8" s="51" t="s">
        <v>26</v>
      </c>
      <c r="CP8" s="2">
        <v>1</v>
      </c>
      <c r="CQ8" s="2">
        <v>2</v>
      </c>
      <c r="CR8" s="2">
        <v>3</v>
      </c>
      <c r="CS8" s="2">
        <v>4</v>
      </c>
      <c r="CT8" s="2">
        <v>5</v>
      </c>
      <c r="CU8" s="2">
        <v>6</v>
      </c>
      <c r="CV8" s="20">
        <v>7</v>
      </c>
      <c r="CW8" s="20">
        <v>8</v>
      </c>
      <c r="CX8" s="20">
        <v>9</v>
      </c>
      <c r="CY8" s="20">
        <v>10</v>
      </c>
      <c r="CZ8" s="20">
        <v>11</v>
      </c>
      <c r="DA8" s="20">
        <v>12</v>
      </c>
      <c r="DB8" s="20">
        <v>13</v>
      </c>
      <c r="DC8" s="20">
        <v>14</v>
      </c>
      <c r="DD8" s="20">
        <v>15</v>
      </c>
      <c r="DE8" s="20">
        <v>16</v>
      </c>
      <c r="DF8" s="20">
        <v>17</v>
      </c>
      <c r="DG8" s="20">
        <v>18</v>
      </c>
      <c r="DH8" s="20">
        <v>19</v>
      </c>
      <c r="DI8" s="20">
        <v>20</v>
      </c>
      <c r="DJ8" s="20">
        <v>21</v>
      </c>
      <c r="DK8" s="20">
        <v>22</v>
      </c>
      <c r="DL8" s="20">
        <v>23</v>
      </c>
      <c r="DM8" s="20">
        <v>24</v>
      </c>
      <c r="DN8" s="20">
        <v>25</v>
      </c>
      <c r="DO8" s="20">
        <v>26</v>
      </c>
      <c r="DP8" s="20">
        <v>27</v>
      </c>
      <c r="DQ8" s="20">
        <v>28</v>
      </c>
      <c r="DR8" s="20">
        <v>29</v>
      </c>
      <c r="DS8" s="30">
        <v>30</v>
      </c>
      <c r="DU8" s="51" t="s">
        <v>26</v>
      </c>
      <c r="DV8" s="2">
        <v>1</v>
      </c>
      <c r="DW8" s="2">
        <v>2</v>
      </c>
      <c r="DX8" s="2">
        <v>3</v>
      </c>
      <c r="DY8" s="2">
        <v>4</v>
      </c>
      <c r="DZ8" s="2">
        <v>5</v>
      </c>
      <c r="EA8" s="2">
        <v>6</v>
      </c>
      <c r="EB8" s="20">
        <v>7</v>
      </c>
      <c r="EC8" s="20">
        <v>8</v>
      </c>
      <c r="ED8" s="20">
        <v>9</v>
      </c>
      <c r="EE8" s="20">
        <v>10</v>
      </c>
      <c r="EF8" s="20">
        <v>11</v>
      </c>
      <c r="EG8" s="20">
        <v>12</v>
      </c>
      <c r="EH8" s="20">
        <v>13</v>
      </c>
      <c r="EI8" s="20">
        <v>14</v>
      </c>
      <c r="EJ8" s="20">
        <v>15</v>
      </c>
      <c r="EK8" s="20">
        <v>16</v>
      </c>
      <c r="EL8" s="20">
        <v>17</v>
      </c>
      <c r="EM8" s="20">
        <v>18</v>
      </c>
      <c r="EN8" s="20">
        <v>19</v>
      </c>
      <c r="EO8" s="20">
        <v>20</v>
      </c>
      <c r="EP8" s="20">
        <v>21</v>
      </c>
      <c r="EQ8" s="20">
        <v>22</v>
      </c>
      <c r="ER8" s="20">
        <v>23</v>
      </c>
      <c r="ES8" s="20">
        <v>24</v>
      </c>
      <c r="ET8" s="20">
        <v>25</v>
      </c>
      <c r="EU8" s="20">
        <v>26</v>
      </c>
      <c r="EV8" s="20">
        <v>27</v>
      </c>
      <c r="EW8" s="20">
        <v>28</v>
      </c>
      <c r="EX8" s="20">
        <v>29</v>
      </c>
      <c r="EY8" s="26">
        <v>30</v>
      </c>
    </row>
    <row r="9" spans="1:156">
      <c r="A9" s="90"/>
      <c r="B9" s="49">
        <f t="shared" ref="B9:B18" si="3">IF(BX9=0,"n/a",RANK(BX9,BX$9:BX$36))</f>
        <v>1</v>
      </c>
      <c r="C9" s="14">
        <v>536</v>
      </c>
      <c r="D9" s="6" t="s">
        <v>41</v>
      </c>
      <c r="E9" s="94"/>
      <c r="F9" s="4">
        <v>1</v>
      </c>
      <c r="G9" s="14">
        <v>1</v>
      </c>
      <c r="H9" s="14" t="s">
        <v>17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1</v>
      </c>
      <c r="P9" s="14">
        <v>1</v>
      </c>
      <c r="Q9" s="14">
        <v>1</v>
      </c>
      <c r="R9" s="14">
        <v>1</v>
      </c>
      <c r="S9" s="14">
        <v>2</v>
      </c>
      <c r="T9" s="14" t="s">
        <v>17</v>
      </c>
      <c r="U9" s="14" t="s">
        <v>17</v>
      </c>
      <c r="V9" s="14">
        <v>1</v>
      </c>
      <c r="W9" s="14">
        <v>1</v>
      </c>
      <c r="X9" s="14" t="s">
        <v>17</v>
      </c>
      <c r="Y9" s="14">
        <v>1</v>
      </c>
      <c r="Z9" s="14" t="s">
        <v>17</v>
      </c>
      <c r="AA9" s="14"/>
      <c r="AB9" s="14"/>
      <c r="AC9" s="14"/>
      <c r="AD9" s="14"/>
      <c r="AE9" s="14"/>
      <c r="AF9" s="14"/>
      <c r="AG9" s="14"/>
      <c r="AH9" s="14"/>
      <c r="AI9" s="5"/>
      <c r="AJ9" s="90"/>
      <c r="AK9" s="72">
        <f t="shared" ref="AK9:AK18" si="4">IF(ISNUMBER(F9),ROUND(((F$5-F9)/F$5*10+0.5),2),IF(F9="","",0))</f>
        <v>8.83</v>
      </c>
      <c r="AL9" s="73">
        <f t="shared" ref="AL9:AL18" si="5">IF(ISNUMBER(G9),ROUND(((G$5-G9)/G$5*10+0.5),2),IF(G9="","",0))</f>
        <v>8.83</v>
      </c>
      <c r="AM9" s="73">
        <f t="shared" ref="AM9:AM18" si="6">IF(ISNUMBER(H9),ROUND(((H$5-H9)/H$5*10+0.5),2),IF(H9="","",0))</f>
        <v>0</v>
      </c>
      <c r="AN9" s="73">
        <f t="shared" ref="AN9:AN18" si="7">IF(ISNUMBER(I9),ROUND(((I$5-I9)/I$5*10+0.5),2),IF(I9="","",0))</f>
        <v>8</v>
      </c>
      <c r="AO9" s="73">
        <f t="shared" ref="AO9:AO18" si="8">IF(ISNUMBER(J9),ROUND(((J$5-J9)/J$5*10+0.5),2),IF(J9="","",0))</f>
        <v>8</v>
      </c>
      <c r="AP9" s="73">
        <f t="shared" ref="AP9:AP18" si="9">IF(ISNUMBER(K9),ROUND(((K$5-K9)/K$5*10+0.5),2),IF(K9="","",0))</f>
        <v>9.07</v>
      </c>
      <c r="AQ9" s="73">
        <f t="shared" ref="AQ9:AQ18" si="10">IF(ISNUMBER(L9),ROUND(((L$5-L9)/L$5*10+0.5),2),IF(L9="","",0))</f>
        <v>8.83</v>
      </c>
      <c r="AR9" s="73">
        <f t="shared" ref="AR9:AR18" si="11">IF(ISNUMBER(M9),ROUND(((M$5-M9)/M$5*10+0.5),2),IF(M9="","",0))</f>
        <v>8.83</v>
      </c>
      <c r="AS9" s="73">
        <f t="shared" ref="AS9:AS18" si="12">IF(ISNUMBER(N9),ROUND(((N$5-N9)/N$5*10+0.5),2),IF(N9="","",0))</f>
        <v>8.5</v>
      </c>
      <c r="AT9" s="73">
        <f t="shared" ref="AT9:AT18" si="13">IF(ISNUMBER(O9),ROUND(((O$5-O9)/O$5*10+0.5),2),IF(O9="","",0))</f>
        <v>8.5</v>
      </c>
      <c r="AU9" s="73">
        <f t="shared" ref="AU9:AU18" si="14">IF(ISNUMBER(P9),ROUND(((P$5-P9)/P$5*10+0.5),2),IF(P9="","",0))</f>
        <v>8.5</v>
      </c>
      <c r="AV9" s="73">
        <f t="shared" ref="AV9:AV18" si="15">IF(ISNUMBER(Q9),ROUND(((Q$5-Q9)/Q$5*10+0.5),2),IF(Q9="","",0))</f>
        <v>8</v>
      </c>
      <c r="AW9" s="73">
        <f t="shared" ref="AW9:AW18" si="16">IF(ISNUMBER(R9),ROUND(((R$5-R9)/R$5*10+0.5),2),IF(R9="","",0))</f>
        <v>8</v>
      </c>
      <c r="AX9" s="73">
        <f t="shared" ref="AX9:AX18" si="17">IF(ISNUMBER(S9),ROUND(((S$5-S9)/S$5*10+0.5),2),IF(S9="","",0))</f>
        <v>3.83</v>
      </c>
      <c r="AY9" s="73">
        <f t="shared" ref="AY9:AY18" si="18">IF(ISNUMBER(T9),ROUND(((T$5-T9)/T$5*10+0.5),2),IF(T9="","",0))</f>
        <v>0</v>
      </c>
      <c r="AZ9" s="73">
        <f t="shared" ref="AZ9:AZ18" si="19">IF(ISNUMBER(U9),ROUND(((U$5-U9)/U$5*10+0.5),2),IF(U9="","",0))</f>
        <v>0</v>
      </c>
      <c r="BA9" s="73">
        <f t="shared" ref="BA9:BA18" si="20">IF(ISNUMBER(V9),ROUND(((V$5-V9)/V$5*10+0.5),2),IF(V9="","",0))</f>
        <v>9.07</v>
      </c>
      <c r="BB9" s="73">
        <f t="shared" ref="BB9:BB18" si="21">IF(ISNUMBER(W9),ROUND(((W$5-W9)/W$5*10+0.5),2),IF(W9="","",0))</f>
        <v>9.07</v>
      </c>
      <c r="BC9" s="73">
        <f t="shared" ref="BC9:BC18" si="22">IF(ISNUMBER(X9),ROUND(((X$5-X9)/X$5*10+0.5),2),IF(X9="","",0))</f>
        <v>0</v>
      </c>
      <c r="BD9" s="73">
        <f t="shared" ref="BD9:BD18" si="23">IF(ISNUMBER(Y9),ROUND(((Y$5-Y9)/Y$5*10+0.5),2),IF(Y9="","",0))</f>
        <v>8.83</v>
      </c>
      <c r="BE9" s="73">
        <f t="shared" ref="BE9:BE18" si="24">IF(ISNUMBER(Z9),ROUND(((Z$5-Z9)/Z$5*10+0.5),2),IF(Z9="","",0))</f>
        <v>0</v>
      </c>
      <c r="BF9" s="73" t="str">
        <f t="shared" ref="BF9:BF18" si="25">IF(ISNUMBER(AA9),ROUND(((AA$5-AA9)/AA$5*10+0.5),2),IF(AA9="","",0))</f>
        <v/>
      </c>
      <c r="BG9" s="73" t="str">
        <f t="shared" ref="BG9:BG18" si="26">IF(ISNUMBER(AB9),ROUND(((AB$5-AB9)/AB$5*10+0.5),2),IF(AB9="","",0))</f>
        <v/>
      </c>
      <c r="BH9" s="73" t="str">
        <f t="shared" ref="BH9:BH18" si="27">IF(ISNUMBER(AC9),ROUND(((AC$5-AC9)/AC$5*10+0.5),1),IF(AC9="","",0))</f>
        <v/>
      </c>
      <c r="BI9" s="73" t="str">
        <f t="shared" ref="BI9:BI18" si="28">IF(ISNUMBER(AD9),ROUND(((AD$5-AD9)/AD$5*10+0.5),1),IF(AD9="","",0))</f>
        <v/>
      </c>
      <c r="BJ9" s="73" t="str">
        <f t="shared" ref="BJ9:BJ18" si="29">IF(ISNUMBER(AE9),ROUND(((AE$5-AE9)/AE$5*10+0.5),1),IF(AE9="","",0))</f>
        <v/>
      </c>
      <c r="BK9" s="73" t="str">
        <f t="shared" ref="BK9:BK18" si="30">IF(ISNUMBER(AF9),ROUND(((AF$5-AF9)/AF$5*10+0.5),1),IF(AF9="","",0))</f>
        <v/>
      </c>
      <c r="BL9" s="73" t="str">
        <f t="shared" ref="BL9:BL18" si="31">IF(ISNUMBER(AG9),ROUND(((AG$5-AG9)/AG$5*10+0.5),1),IF(AG9="","",0))</f>
        <v/>
      </c>
      <c r="BM9" s="73" t="str">
        <f t="shared" ref="BM9:BM18" si="32">IF(ISNUMBER(AH9),ROUND(((AH$5-AH9)/AH$5*10+0.5),1),IF(AH9="","",0))</f>
        <v/>
      </c>
      <c r="BN9" s="73" t="str">
        <f t="shared" ref="BN9:BN18" si="33">IF(ISNUMBER(AI9),ROUND(((AI$5-AI9)/AI$5*10+0.5),1),IF(AI9="","",0))</f>
        <v/>
      </c>
      <c r="BO9" s="80">
        <f t="shared" ref="BO9:BO18" si="34">SUM(AK9:BN9)</f>
        <v>132.69</v>
      </c>
      <c r="BP9" s="24">
        <f t="shared" ref="BP9:BP18" si="35">COUNT(AK9:BN9)</f>
        <v>21</v>
      </c>
      <c r="BQ9" s="28" t="s">
        <v>17</v>
      </c>
      <c r="BR9" s="82">
        <f t="shared" ref="BR9:BW18" si="36">IF(($B$5&gt;=BR$8)*AND($BP9&gt;=BR$8),SMALL($AK9:$BN9,BR$8),"")</f>
        <v>0</v>
      </c>
      <c r="BS9" s="82">
        <f t="shared" si="36"/>
        <v>0</v>
      </c>
      <c r="BT9" s="82">
        <f t="shared" si="36"/>
        <v>0</v>
      </c>
      <c r="BU9" s="82">
        <f t="shared" si="36"/>
        <v>0</v>
      </c>
      <c r="BV9" s="82">
        <f t="shared" si="36"/>
        <v>0</v>
      </c>
      <c r="BW9" s="82">
        <f t="shared" si="36"/>
        <v>3.83</v>
      </c>
      <c r="BX9" s="83">
        <f t="shared" ref="BX9:BX18" si="37">BO9-SUM(BR9:BW9)</f>
        <v>128.85999999999999</v>
      </c>
      <c r="BY9" s="90"/>
      <c r="BZ9" s="32">
        <f t="shared" ref="BZ9:BZ18" si="38">COUNTIF($F9:$AI9,1)</f>
        <v>15</v>
      </c>
      <c r="CA9" s="33">
        <f t="shared" ref="CA9:CA18" si="39">COUNTIF($F9:$AI9,2)</f>
        <v>1</v>
      </c>
      <c r="CB9" s="33">
        <f t="shared" ref="CB9:CB18" si="40">COUNTIF($F9:$AI9,3)</f>
        <v>0</v>
      </c>
      <c r="CC9" s="33">
        <f t="shared" ref="CC9:CC18" si="41">COUNTIF($F9:$AI9,4)</f>
        <v>0</v>
      </c>
      <c r="CD9" s="33">
        <f t="shared" ref="CD9:CD18" si="42">COUNTIF($F9:$AI9,5)</f>
        <v>0</v>
      </c>
      <c r="CE9" s="33">
        <f t="shared" ref="CE9:CE18" si="43">COUNTIF($F9:$AI9,6)</f>
        <v>0</v>
      </c>
      <c r="CF9" s="33">
        <f t="shared" ref="CF9:CF18" si="44">COUNTIF($F9:$AI9,7)</f>
        <v>0</v>
      </c>
      <c r="CG9" s="33">
        <f t="shared" ref="CG9:CG18" si="45">COUNTIF($F9:$AI9,8)</f>
        <v>0</v>
      </c>
      <c r="CH9" s="33">
        <f t="shared" ref="CH9:CH18" si="46">COUNTIF($F9:$AI9,9)</f>
        <v>0</v>
      </c>
      <c r="CI9" s="34">
        <f t="shared" ref="CI9:CI18" si="47">COUNTIF($F9:$AI9,10)</f>
        <v>0</v>
      </c>
      <c r="CJ9" s="90"/>
      <c r="CK9" s="55">
        <f t="shared" ref="CK9:CK18" si="48">BZ9*$BZ$5+CA9*$CA$5+CB9*$CB$5+CC9*$CC$5+CD9*$CD$5+CE9*$CE$5+CF9*$CF$5+CG9*$CG$5</f>
        <v>158</v>
      </c>
      <c r="CL9" s="90"/>
      <c r="CM9" s="46"/>
      <c r="CO9" s="53" t="str">
        <f t="shared" ref="CO9:CO18" si="49">D9</f>
        <v>Schlindwein, Rolf</v>
      </c>
      <c r="CP9" s="146">
        <v>8.83</v>
      </c>
      <c r="CQ9" s="146">
        <v>17.7</v>
      </c>
      <c r="CR9" s="140">
        <v>17.66</v>
      </c>
      <c r="CS9" s="140">
        <v>25.66</v>
      </c>
      <c r="CT9" s="140">
        <v>33.659999999999997</v>
      </c>
      <c r="CU9" s="140">
        <v>42.73</v>
      </c>
      <c r="CV9" s="140">
        <v>51.559999999999995</v>
      </c>
      <c r="CW9" s="140">
        <v>52.389999999999993</v>
      </c>
      <c r="CX9" s="140">
        <v>52.889999999999986</v>
      </c>
      <c r="CY9" s="140">
        <v>52.889999999999986</v>
      </c>
      <c r="CZ9" s="140">
        <v>52.889999999999986</v>
      </c>
      <c r="DA9" s="140">
        <v>52.889999999999986</v>
      </c>
      <c r="DB9" s="140">
        <v>61.389999999999986</v>
      </c>
      <c r="DC9" s="140">
        <v>69.889999999999986</v>
      </c>
      <c r="DD9" s="140">
        <v>77.89</v>
      </c>
      <c r="DE9" s="140">
        <v>85.89</v>
      </c>
      <c r="DF9" s="140">
        <v>94.96</v>
      </c>
      <c r="DG9" s="140">
        <v>104.03</v>
      </c>
      <c r="DH9" s="140">
        <v>112.03</v>
      </c>
      <c r="DI9" s="140">
        <v>120.86</v>
      </c>
      <c r="DJ9" s="140">
        <v>128.86000000000001</v>
      </c>
      <c r="DK9" s="140"/>
      <c r="DL9" s="140"/>
      <c r="DM9" s="140"/>
      <c r="DN9" s="140"/>
      <c r="DO9" s="140"/>
      <c r="DP9" s="140"/>
      <c r="DQ9" s="140"/>
      <c r="DR9" s="140"/>
      <c r="DS9" s="141"/>
      <c r="DU9" s="53" t="str">
        <f t="shared" ref="DU9:DU18" si="50">D9</f>
        <v>Schlindwein, Rolf</v>
      </c>
      <c r="DV9" s="4">
        <v>1</v>
      </c>
      <c r="DW9" s="43">
        <v>1</v>
      </c>
      <c r="DX9" s="43">
        <v>2</v>
      </c>
      <c r="DY9" s="43">
        <v>1</v>
      </c>
      <c r="DZ9" s="43">
        <v>1</v>
      </c>
      <c r="EA9" s="43">
        <v>1</v>
      </c>
      <c r="EB9" s="43">
        <v>1</v>
      </c>
      <c r="EC9" s="43">
        <v>1</v>
      </c>
      <c r="ED9" s="43">
        <v>1</v>
      </c>
      <c r="EE9" s="43">
        <v>1</v>
      </c>
      <c r="EF9" s="43">
        <v>1</v>
      </c>
      <c r="EG9" s="43">
        <v>1</v>
      </c>
      <c r="EH9" s="43">
        <v>1</v>
      </c>
      <c r="EI9" s="43">
        <v>1</v>
      </c>
      <c r="EJ9" s="43">
        <v>1</v>
      </c>
      <c r="EK9" s="43">
        <v>1</v>
      </c>
      <c r="EL9" s="43">
        <v>1</v>
      </c>
      <c r="EM9" s="43">
        <v>1</v>
      </c>
      <c r="EN9" s="43">
        <v>1</v>
      </c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4"/>
    </row>
    <row r="10" spans="1:156">
      <c r="A10" s="90"/>
      <c r="B10" s="49">
        <f t="shared" si="3"/>
        <v>2</v>
      </c>
      <c r="C10" s="14">
        <v>544</v>
      </c>
      <c r="D10" s="6" t="s">
        <v>43</v>
      </c>
      <c r="E10" s="94"/>
      <c r="F10" s="4">
        <v>3</v>
      </c>
      <c r="G10" s="14">
        <v>3</v>
      </c>
      <c r="H10" s="14">
        <v>1</v>
      </c>
      <c r="I10" s="14">
        <v>3</v>
      </c>
      <c r="J10" s="14">
        <v>2</v>
      </c>
      <c r="K10" s="14">
        <v>2</v>
      </c>
      <c r="L10" s="14">
        <v>2</v>
      </c>
      <c r="M10" s="14">
        <v>2</v>
      </c>
      <c r="N10" s="14" t="s">
        <v>17</v>
      </c>
      <c r="O10" s="14" t="s">
        <v>17</v>
      </c>
      <c r="P10" s="14" t="s">
        <v>17</v>
      </c>
      <c r="Q10" s="14" t="s">
        <v>17</v>
      </c>
      <c r="R10" s="14" t="s">
        <v>17</v>
      </c>
      <c r="S10" s="14" t="s">
        <v>17</v>
      </c>
      <c r="T10" s="14" t="s">
        <v>17</v>
      </c>
      <c r="U10" s="14" t="s">
        <v>17</v>
      </c>
      <c r="V10" s="14">
        <v>2</v>
      </c>
      <c r="W10" s="14">
        <v>2</v>
      </c>
      <c r="X10" s="14">
        <v>1</v>
      </c>
      <c r="Y10" s="14">
        <v>2</v>
      </c>
      <c r="Z10" s="14">
        <v>1</v>
      </c>
      <c r="AA10" s="14"/>
      <c r="AB10" s="14"/>
      <c r="AC10" s="14"/>
      <c r="AD10" s="14"/>
      <c r="AE10" s="14"/>
      <c r="AF10" s="14"/>
      <c r="AG10" s="14"/>
      <c r="AH10" s="14"/>
      <c r="AI10" s="5"/>
      <c r="AJ10" s="90"/>
      <c r="AK10" s="74">
        <f t="shared" si="4"/>
        <v>5.5</v>
      </c>
      <c r="AL10" s="71">
        <f t="shared" si="5"/>
        <v>5.5</v>
      </c>
      <c r="AM10" s="71">
        <f t="shared" si="6"/>
        <v>8.5</v>
      </c>
      <c r="AN10" s="71">
        <f t="shared" si="7"/>
        <v>3</v>
      </c>
      <c r="AO10" s="71">
        <f t="shared" si="8"/>
        <v>5.5</v>
      </c>
      <c r="AP10" s="71">
        <f t="shared" si="9"/>
        <v>7.64</v>
      </c>
      <c r="AQ10" s="71">
        <f t="shared" si="10"/>
        <v>7.17</v>
      </c>
      <c r="AR10" s="71">
        <f t="shared" si="11"/>
        <v>7.17</v>
      </c>
      <c r="AS10" s="71">
        <f t="shared" si="12"/>
        <v>0</v>
      </c>
      <c r="AT10" s="71">
        <f t="shared" si="13"/>
        <v>0</v>
      </c>
      <c r="AU10" s="71">
        <f t="shared" si="14"/>
        <v>0</v>
      </c>
      <c r="AV10" s="71">
        <f t="shared" si="15"/>
        <v>0</v>
      </c>
      <c r="AW10" s="71">
        <f t="shared" si="16"/>
        <v>0</v>
      </c>
      <c r="AX10" s="71">
        <f t="shared" si="17"/>
        <v>0</v>
      </c>
      <c r="AY10" s="71">
        <f t="shared" si="18"/>
        <v>0</v>
      </c>
      <c r="AZ10" s="71">
        <f t="shared" si="19"/>
        <v>0</v>
      </c>
      <c r="BA10" s="71">
        <f t="shared" si="20"/>
        <v>7.64</v>
      </c>
      <c r="BB10" s="71">
        <f t="shared" si="21"/>
        <v>7.64</v>
      </c>
      <c r="BC10" s="71">
        <f t="shared" si="22"/>
        <v>8.5</v>
      </c>
      <c r="BD10" s="71">
        <f t="shared" si="23"/>
        <v>7.17</v>
      </c>
      <c r="BE10" s="71">
        <f t="shared" si="24"/>
        <v>8</v>
      </c>
      <c r="BF10" s="71" t="str">
        <f t="shared" si="25"/>
        <v/>
      </c>
      <c r="BG10" s="71" t="str">
        <f t="shared" si="26"/>
        <v/>
      </c>
      <c r="BH10" s="71" t="str">
        <f t="shared" si="27"/>
        <v/>
      </c>
      <c r="BI10" s="71" t="str">
        <f t="shared" si="28"/>
        <v/>
      </c>
      <c r="BJ10" s="71" t="str">
        <f t="shared" si="29"/>
        <v/>
      </c>
      <c r="BK10" s="71" t="str">
        <f t="shared" si="30"/>
        <v/>
      </c>
      <c r="BL10" s="71" t="str">
        <f t="shared" si="31"/>
        <v/>
      </c>
      <c r="BM10" s="71" t="str">
        <f t="shared" si="32"/>
        <v/>
      </c>
      <c r="BN10" s="71" t="str">
        <f t="shared" si="33"/>
        <v/>
      </c>
      <c r="BO10" s="80">
        <f t="shared" si="34"/>
        <v>88.93</v>
      </c>
      <c r="BP10" s="24">
        <f t="shared" si="35"/>
        <v>21</v>
      </c>
      <c r="BQ10" s="28" t="s">
        <v>17</v>
      </c>
      <c r="BR10" s="82">
        <f t="shared" si="36"/>
        <v>0</v>
      </c>
      <c r="BS10" s="82">
        <f t="shared" si="36"/>
        <v>0</v>
      </c>
      <c r="BT10" s="82">
        <f t="shared" si="36"/>
        <v>0</v>
      </c>
      <c r="BU10" s="82">
        <f t="shared" si="36"/>
        <v>0</v>
      </c>
      <c r="BV10" s="82">
        <f t="shared" si="36"/>
        <v>0</v>
      </c>
      <c r="BW10" s="82">
        <f t="shared" si="36"/>
        <v>0</v>
      </c>
      <c r="BX10" s="83">
        <f t="shared" si="37"/>
        <v>88.93</v>
      </c>
      <c r="BY10" s="90"/>
      <c r="BZ10" s="15">
        <f t="shared" si="38"/>
        <v>3</v>
      </c>
      <c r="CA10" s="21">
        <f t="shared" si="39"/>
        <v>7</v>
      </c>
      <c r="CB10" s="21">
        <f t="shared" si="40"/>
        <v>3</v>
      </c>
      <c r="CC10" s="21">
        <f t="shared" si="41"/>
        <v>0</v>
      </c>
      <c r="CD10" s="21">
        <f t="shared" si="42"/>
        <v>0</v>
      </c>
      <c r="CE10" s="21">
        <f t="shared" si="43"/>
        <v>0</v>
      </c>
      <c r="CF10" s="21">
        <f t="shared" si="44"/>
        <v>0</v>
      </c>
      <c r="CG10" s="21">
        <f t="shared" si="45"/>
        <v>0</v>
      </c>
      <c r="CH10" s="21">
        <f t="shared" si="46"/>
        <v>0</v>
      </c>
      <c r="CI10" s="35">
        <f t="shared" si="47"/>
        <v>0</v>
      </c>
      <c r="CJ10" s="90"/>
      <c r="CK10" s="55">
        <f t="shared" si="48"/>
        <v>104</v>
      </c>
      <c r="CL10" s="90"/>
      <c r="CM10" s="46"/>
      <c r="CO10" s="53" t="str">
        <f t="shared" si="49"/>
        <v>Stauder, Markus</v>
      </c>
      <c r="CP10" s="146">
        <v>5.5</v>
      </c>
      <c r="CQ10" s="146">
        <v>11</v>
      </c>
      <c r="CR10" s="140">
        <v>19.5</v>
      </c>
      <c r="CS10" s="140">
        <v>22.5</v>
      </c>
      <c r="CT10" s="140">
        <v>28</v>
      </c>
      <c r="CU10" s="140">
        <v>35.64</v>
      </c>
      <c r="CV10" s="140">
        <v>39.81</v>
      </c>
      <c r="CW10" s="140">
        <v>41.480000000000004</v>
      </c>
      <c r="CX10" s="140">
        <v>41.480000000000004</v>
      </c>
      <c r="CY10" s="140">
        <v>41.480000000000004</v>
      </c>
      <c r="CZ10" s="140">
        <v>41.480000000000004</v>
      </c>
      <c r="DA10" s="140">
        <v>41.480000000000004</v>
      </c>
      <c r="DB10" s="140">
        <v>46.980000000000004</v>
      </c>
      <c r="DC10" s="140">
        <v>49.980000000000004</v>
      </c>
      <c r="DD10" s="140">
        <v>49.98</v>
      </c>
      <c r="DE10" s="140">
        <v>49.98</v>
      </c>
      <c r="DF10" s="140">
        <v>57.62</v>
      </c>
      <c r="DG10" s="140">
        <v>65.260000000000005</v>
      </c>
      <c r="DH10" s="140">
        <v>73.760000000000005</v>
      </c>
      <c r="DI10" s="140">
        <v>80.930000000000007</v>
      </c>
      <c r="DJ10" s="140">
        <v>88.93</v>
      </c>
      <c r="DK10" s="140"/>
      <c r="DL10" s="140"/>
      <c r="DM10" s="140"/>
      <c r="DN10" s="140"/>
      <c r="DO10" s="140"/>
      <c r="DP10" s="140"/>
      <c r="DQ10" s="140"/>
      <c r="DR10" s="140"/>
      <c r="DS10" s="141"/>
      <c r="DU10" s="53" t="str">
        <f t="shared" si="50"/>
        <v>Stauder, Markus</v>
      </c>
      <c r="DV10" s="4">
        <v>3</v>
      </c>
      <c r="DW10" s="14">
        <v>3</v>
      </c>
      <c r="DX10" s="14">
        <v>1</v>
      </c>
      <c r="DY10" s="14">
        <v>2</v>
      </c>
      <c r="DZ10" s="14">
        <v>2</v>
      </c>
      <c r="EA10" s="14">
        <v>2</v>
      </c>
      <c r="EB10" s="14">
        <v>2</v>
      </c>
      <c r="EC10" s="14">
        <v>2</v>
      </c>
      <c r="ED10" s="14">
        <v>2</v>
      </c>
      <c r="EE10" s="14">
        <v>2</v>
      </c>
      <c r="EF10" s="14">
        <v>2</v>
      </c>
      <c r="EG10" s="14">
        <v>2</v>
      </c>
      <c r="EH10" s="14">
        <v>2</v>
      </c>
      <c r="EI10" s="14">
        <v>2</v>
      </c>
      <c r="EJ10" s="14">
        <v>2</v>
      </c>
      <c r="EK10" s="14">
        <v>2</v>
      </c>
      <c r="EL10" s="14">
        <v>2</v>
      </c>
      <c r="EM10" s="14">
        <v>2</v>
      </c>
      <c r="EN10" s="14">
        <v>2</v>
      </c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5"/>
    </row>
    <row r="11" spans="1:156">
      <c r="A11" s="90"/>
      <c r="B11" s="49">
        <f t="shared" si="3"/>
        <v>3</v>
      </c>
      <c r="C11" s="14">
        <v>549</v>
      </c>
      <c r="D11" s="6" t="s">
        <v>62</v>
      </c>
      <c r="E11" s="94"/>
      <c r="F11" s="4" t="s">
        <v>17</v>
      </c>
      <c r="G11" s="14" t="s">
        <v>17</v>
      </c>
      <c r="H11" s="14" t="s">
        <v>17</v>
      </c>
      <c r="I11" s="14">
        <v>2</v>
      </c>
      <c r="J11" s="14">
        <v>4</v>
      </c>
      <c r="K11" s="14">
        <v>4</v>
      </c>
      <c r="L11" s="14">
        <v>4</v>
      </c>
      <c r="M11" s="14">
        <v>4</v>
      </c>
      <c r="N11" s="14">
        <v>5</v>
      </c>
      <c r="O11" s="14">
        <v>3</v>
      </c>
      <c r="P11" s="14">
        <v>3</v>
      </c>
      <c r="Q11" s="14">
        <v>2</v>
      </c>
      <c r="R11" s="14">
        <v>2</v>
      </c>
      <c r="S11" s="14">
        <v>1</v>
      </c>
      <c r="T11" s="14" t="s">
        <v>17</v>
      </c>
      <c r="U11" s="14" t="s">
        <v>17</v>
      </c>
      <c r="V11" s="14">
        <v>3</v>
      </c>
      <c r="W11" s="14">
        <v>4</v>
      </c>
      <c r="X11" s="14">
        <v>3</v>
      </c>
      <c r="Y11" s="14">
        <v>5</v>
      </c>
      <c r="Z11" s="14">
        <v>3</v>
      </c>
      <c r="AA11" s="14"/>
      <c r="AB11" s="14"/>
      <c r="AC11" s="14"/>
      <c r="AD11" s="14"/>
      <c r="AE11" s="14"/>
      <c r="AF11" s="14"/>
      <c r="AG11" s="14"/>
      <c r="AH11" s="14"/>
      <c r="AI11" s="5"/>
      <c r="AJ11" s="90"/>
      <c r="AK11" s="74">
        <f t="shared" si="4"/>
        <v>0</v>
      </c>
      <c r="AL11" s="71">
        <f t="shared" si="5"/>
        <v>0</v>
      </c>
      <c r="AM11" s="71">
        <f t="shared" si="6"/>
        <v>0</v>
      </c>
      <c r="AN11" s="71">
        <f t="shared" si="7"/>
        <v>5.5</v>
      </c>
      <c r="AO11" s="71">
        <f t="shared" si="8"/>
        <v>0.5</v>
      </c>
      <c r="AP11" s="71">
        <f t="shared" si="9"/>
        <v>4.79</v>
      </c>
      <c r="AQ11" s="71">
        <f t="shared" si="10"/>
        <v>3.83</v>
      </c>
      <c r="AR11" s="71">
        <f t="shared" si="11"/>
        <v>3.83</v>
      </c>
      <c r="AS11" s="71">
        <f t="shared" si="12"/>
        <v>0.5</v>
      </c>
      <c r="AT11" s="71">
        <f t="shared" si="13"/>
        <v>4.5</v>
      </c>
      <c r="AU11" s="71">
        <f t="shared" si="14"/>
        <v>4.5</v>
      </c>
      <c r="AV11" s="71">
        <f t="shared" si="15"/>
        <v>5.5</v>
      </c>
      <c r="AW11" s="71">
        <f t="shared" si="16"/>
        <v>5.5</v>
      </c>
      <c r="AX11" s="71">
        <f t="shared" si="17"/>
        <v>7.17</v>
      </c>
      <c r="AY11" s="71">
        <f t="shared" si="18"/>
        <v>0</v>
      </c>
      <c r="AZ11" s="71">
        <f t="shared" si="19"/>
        <v>0</v>
      </c>
      <c r="BA11" s="71">
        <f t="shared" si="20"/>
        <v>6.21</v>
      </c>
      <c r="BB11" s="71">
        <f t="shared" si="21"/>
        <v>4.79</v>
      </c>
      <c r="BC11" s="71">
        <f t="shared" si="22"/>
        <v>4.5</v>
      </c>
      <c r="BD11" s="71">
        <f t="shared" si="23"/>
        <v>2.17</v>
      </c>
      <c r="BE11" s="71">
        <f t="shared" si="24"/>
        <v>3</v>
      </c>
      <c r="BF11" s="71" t="str">
        <f t="shared" si="25"/>
        <v/>
      </c>
      <c r="BG11" s="71" t="str">
        <f t="shared" si="26"/>
        <v/>
      </c>
      <c r="BH11" s="71" t="str">
        <f t="shared" si="27"/>
        <v/>
      </c>
      <c r="BI11" s="71" t="str">
        <f t="shared" si="28"/>
        <v/>
      </c>
      <c r="BJ11" s="71" t="str">
        <f t="shared" si="29"/>
        <v/>
      </c>
      <c r="BK11" s="71" t="str">
        <f t="shared" si="30"/>
        <v/>
      </c>
      <c r="BL11" s="71" t="str">
        <f t="shared" si="31"/>
        <v/>
      </c>
      <c r="BM11" s="71" t="str">
        <f t="shared" si="32"/>
        <v/>
      </c>
      <c r="BN11" s="71" t="str">
        <f t="shared" si="33"/>
        <v/>
      </c>
      <c r="BO11" s="80">
        <f t="shared" si="34"/>
        <v>66.790000000000006</v>
      </c>
      <c r="BP11" s="24">
        <f t="shared" si="35"/>
        <v>21</v>
      </c>
      <c r="BQ11" s="28" t="s">
        <v>17</v>
      </c>
      <c r="BR11" s="82">
        <f t="shared" si="36"/>
        <v>0</v>
      </c>
      <c r="BS11" s="82">
        <f t="shared" si="36"/>
        <v>0</v>
      </c>
      <c r="BT11" s="82">
        <f t="shared" si="36"/>
        <v>0</v>
      </c>
      <c r="BU11" s="82">
        <f t="shared" si="36"/>
        <v>0</v>
      </c>
      <c r="BV11" s="82">
        <f t="shared" si="36"/>
        <v>0</v>
      </c>
      <c r="BW11" s="82">
        <f t="shared" si="36"/>
        <v>0.5</v>
      </c>
      <c r="BX11" s="83">
        <f t="shared" si="37"/>
        <v>66.290000000000006</v>
      </c>
      <c r="BY11" s="90"/>
      <c r="BZ11" s="15">
        <f t="shared" si="38"/>
        <v>1</v>
      </c>
      <c r="CA11" s="21">
        <f t="shared" si="39"/>
        <v>3</v>
      </c>
      <c r="CB11" s="21">
        <f t="shared" si="40"/>
        <v>5</v>
      </c>
      <c r="CC11" s="21">
        <f t="shared" si="41"/>
        <v>5</v>
      </c>
      <c r="CD11" s="21">
        <f t="shared" si="42"/>
        <v>2</v>
      </c>
      <c r="CE11" s="21">
        <f t="shared" si="43"/>
        <v>0</v>
      </c>
      <c r="CF11" s="21">
        <f t="shared" si="44"/>
        <v>0</v>
      </c>
      <c r="CG11" s="21">
        <f t="shared" si="45"/>
        <v>0</v>
      </c>
      <c r="CH11" s="21">
        <f t="shared" si="46"/>
        <v>0</v>
      </c>
      <c r="CI11" s="35">
        <f t="shared" si="47"/>
        <v>0</v>
      </c>
      <c r="CJ11" s="90"/>
      <c r="CK11" s="55">
        <f t="shared" si="48"/>
        <v>97</v>
      </c>
      <c r="CL11" s="90"/>
      <c r="CM11" s="46"/>
      <c r="CO11" s="53" t="str">
        <f t="shared" si="49"/>
        <v>Kutsch, Jürgen</v>
      </c>
      <c r="CP11" s="146">
        <v>0</v>
      </c>
      <c r="CQ11" s="146">
        <v>0</v>
      </c>
      <c r="CR11" s="140">
        <v>0</v>
      </c>
      <c r="CS11" s="140">
        <v>5.5</v>
      </c>
      <c r="CT11" s="140">
        <v>6</v>
      </c>
      <c r="CU11" s="140">
        <v>10.79</v>
      </c>
      <c r="CV11" s="140">
        <v>14.62</v>
      </c>
      <c r="CW11" s="140">
        <v>18.45</v>
      </c>
      <c r="CX11" s="140">
        <v>18.95</v>
      </c>
      <c r="CY11" s="140">
        <v>22.95</v>
      </c>
      <c r="CZ11" s="140">
        <v>26.95</v>
      </c>
      <c r="DA11" s="140">
        <v>28.620000000000005</v>
      </c>
      <c r="DB11" s="140">
        <v>34.120000000000005</v>
      </c>
      <c r="DC11" s="140">
        <v>41.290000000000006</v>
      </c>
      <c r="DD11" s="140">
        <v>45.12</v>
      </c>
      <c r="DE11" s="140">
        <v>45.62</v>
      </c>
      <c r="DF11" s="140">
        <v>51.83</v>
      </c>
      <c r="DG11" s="140">
        <v>56.62</v>
      </c>
      <c r="DH11" s="140">
        <v>61.12</v>
      </c>
      <c r="DI11" s="140">
        <v>63.29</v>
      </c>
      <c r="DJ11" s="140">
        <v>66.290000000000006</v>
      </c>
      <c r="DK11" s="140"/>
      <c r="DL11" s="140"/>
      <c r="DM11" s="140"/>
      <c r="DN11" s="140"/>
      <c r="DO11" s="140"/>
      <c r="DP11" s="140"/>
      <c r="DQ11" s="140"/>
      <c r="DR11" s="140"/>
      <c r="DS11" s="141"/>
      <c r="DU11" s="53" t="str">
        <f t="shared" si="50"/>
        <v>Kutsch, Jürgen</v>
      </c>
      <c r="DV11" s="4" t="s">
        <v>17</v>
      </c>
      <c r="DW11" s="14" t="s">
        <v>17</v>
      </c>
      <c r="DX11" s="14" t="s">
        <v>17</v>
      </c>
      <c r="DY11" s="14">
        <v>6</v>
      </c>
      <c r="DZ11" s="14">
        <v>6</v>
      </c>
      <c r="EA11" s="14">
        <v>6</v>
      </c>
      <c r="EB11" s="14">
        <v>5</v>
      </c>
      <c r="EC11" s="14">
        <v>5</v>
      </c>
      <c r="ED11" s="14">
        <v>5</v>
      </c>
      <c r="EE11" s="14">
        <v>5</v>
      </c>
      <c r="EF11" s="14">
        <v>5</v>
      </c>
      <c r="EG11" s="14">
        <v>4</v>
      </c>
      <c r="EH11" s="14">
        <v>4</v>
      </c>
      <c r="EI11" s="14">
        <v>3</v>
      </c>
      <c r="EJ11" s="14">
        <v>3</v>
      </c>
      <c r="EK11" s="14">
        <v>3</v>
      </c>
      <c r="EL11" s="14">
        <v>3</v>
      </c>
      <c r="EM11" s="14">
        <v>3</v>
      </c>
      <c r="EN11" s="14">
        <v>3</v>
      </c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5"/>
    </row>
    <row r="12" spans="1:156">
      <c r="A12" s="90"/>
      <c r="B12" s="49">
        <f t="shared" si="3"/>
        <v>4</v>
      </c>
      <c r="C12" s="14">
        <v>534</v>
      </c>
      <c r="D12" s="6" t="s">
        <v>45</v>
      </c>
      <c r="E12" s="94"/>
      <c r="F12" s="4">
        <v>2</v>
      </c>
      <c r="G12" s="14">
        <v>2</v>
      </c>
      <c r="H12" s="14">
        <v>4</v>
      </c>
      <c r="I12" s="14" t="s">
        <v>17</v>
      </c>
      <c r="J12" s="14" t="s">
        <v>17</v>
      </c>
      <c r="K12" s="14">
        <v>6</v>
      </c>
      <c r="L12" s="14" t="s">
        <v>17</v>
      </c>
      <c r="M12" s="14" t="s">
        <v>17</v>
      </c>
      <c r="N12" s="14">
        <v>2</v>
      </c>
      <c r="O12" s="14">
        <v>2</v>
      </c>
      <c r="P12" s="14">
        <v>2</v>
      </c>
      <c r="Q12" s="14" t="s">
        <v>17</v>
      </c>
      <c r="R12" s="14" t="s">
        <v>17</v>
      </c>
      <c r="S12" s="14" t="s">
        <v>17</v>
      </c>
      <c r="T12" s="14" t="s">
        <v>17</v>
      </c>
      <c r="U12" s="14" t="s">
        <v>17</v>
      </c>
      <c r="V12" s="14">
        <v>5</v>
      </c>
      <c r="W12" s="14">
        <v>3</v>
      </c>
      <c r="X12" s="14" t="s">
        <v>17</v>
      </c>
      <c r="Y12" s="14" t="s">
        <v>17</v>
      </c>
      <c r="Z12" s="14" t="s">
        <v>17</v>
      </c>
      <c r="AA12" s="14"/>
      <c r="AB12" s="14"/>
      <c r="AC12" s="14"/>
      <c r="AD12" s="14"/>
      <c r="AE12" s="14"/>
      <c r="AF12" s="14"/>
      <c r="AG12" s="14"/>
      <c r="AH12" s="14"/>
      <c r="AI12" s="5"/>
      <c r="AJ12" s="90"/>
      <c r="AK12" s="74">
        <f t="shared" si="4"/>
        <v>7.17</v>
      </c>
      <c r="AL12" s="71">
        <f t="shared" si="5"/>
        <v>7.17</v>
      </c>
      <c r="AM12" s="71">
        <f t="shared" si="6"/>
        <v>2.5</v>
      </c>
      <c r="AN12" s="71">
        <f t="shared" si="7"/>
        <v>0</v>
      </c>
      <c r="AO12" s="71">
        <f t="shared" si="8"/>
        <v>0</v>
      </c>
      <c r="AP12" s="71">
        <f t="shared" si="9"/>
        <v>1.93</v>
      </c>
      <c r="AQ12" s="71">
        <f t="shared" si="10"/>
        <v>0</v>
      </c>
      <c r="AR12" s="71">
        <f t="shared" si="11"/>
        <v>0</v>
      </c>
      <c r="AS12" s="71">
        <f t="shared" si="12"/>
        <v>6.5</v>
      </c>
      <c r="AT12" s="71">
        <f t="shared" si="13"/>
        <v>6.5</v>
      </c>
      <c r="AU12" s="71">
        <f t="shared" si="14"/>
        <v>6.5</v>
      </c>
      <c r="AV12" s="71">
        <f t="shared" si="15"/>
        <v>0</v>
      </c>
      <c r="AW12" s="71">
        <f t="shared" si="16"/>
        <v>0</v>
      </c>
      <c r="AX12" s="71">
        <f t="shared" si="17"/>
        <v>0</v>
      </c>
      <c r="AY12" s="71">
        <f t="shared" si="18"/>
        <v>0</v>
      </c>
      <c r="AZ12" s="71">
        <f t="shared" si="19"/>
        <v>0</v>
      </c>
      <c r="BA12" s="71">
        <f t="shared" si="20"/>
        <v>3.36</v>
      </c>
      <c r="BB12" s="71">
        <f t="shared" si="21"/>
        <v>6.21</v>
      </c>
      <c r="BC12" s="71">
        <f t="shared" si="22"/>
        <v>0</v>
      </c>
      <c r="BD12" s="71">
        <f t="shared" si="23"/>
        <v>0</v>
      </c>
      <c r="BE12" s="71">
        <f t="shared" si="24"/>
        <v>0</v>
      </c>
      <c r="BF12" s="71" t="str">
        <f t="shared" si="25"/>
        <v/>
      </c>
      <c r="BG12" s="71" t="str">
        <f t="shared" si="26"/>
        <v/>
      </c>
      <c r="BH12" s="71" t="str">
        <f t="shared" si="27"/>
        <v/>
      </c>
      <c r="BI12" s="71" t="str">
        <f t="shared" si="28"/>
        <v/>
      </c>
      <c r="BJ12" s="71" t="str">
        <f t="shared" si="29"/>
        <v/>
      </c>
      <c r="BK12" s="71" t="str">
        <f t="shared" si="30"/>
        <v/>
      </c>
      <c r="BL12" s="71" t="str">
        <f t="shared" si="31"/>
        <v/>
      </c>
      <c r="BM12" s="71" t="str">
        <f t="shared" si="32"/>
        <v/>
      </c>
      <c r="BN12" s="71" t="str">
        <f t="shared" si="33"/>
        <v/>
      </c>
      <c r="BO12" s="80">
        <f t="shared" si="34"/>
        <v>47.839999999999996</v>
      </c>
      <c r="BP12" s="24">
        <f t="shared" si="35"/>
        <v>21</v>
      </c>
      <c r="BQ12" s="28" t="s">
        <v>17</v>
      </c>
      <c r="BR12" s="82">
        <f t="shared" si="36"/>
        <v>0</v>
      </c>
      <c r="BS12" s="82">
        <f t="shared" si="36"/>
        <v>0</v>
      </c>
      <c r="BT12" s="82">
        <f t="shared" si="36"/>
        <v>0</v>
      </c>
      <c r="BU12" s="82">
        <f t="shared" si="36"/>
        <v>0</v>
      </c>
      <c r="BV12" s="82">
        <f t="shared" si="36"/>
        <v>0</v>
      </c>
      <c r="BW12" s="82">
        <f t="shared" si="36"/>
        <v>0</v>
      </c>
      <c r="BX12" s="83">
        <f t="shared" si="37"/>
        <v>47.839999999999996</v>
      </c>
      <c r="BY12" s="90"/>
      <c r="BZ12" s="15">
        <f t="shared" si="38"/>
        <v>0</v>
      </c>
      <c r="CA12" s="21">
        <f t="shared" si="39"/>
        <v>5</v>
      </c>
      <c r="CB12" s="21">
        <f t="shared" si="40"/>
        <v>1</v>
      </c>
      <c r="CC12" s="21">
        <f t="shared" si="41"/>
        <v>1</v>
      </c>
      <c r="CD12" s="21">
        <f t="shared" si="42"/>
        <v>1</v>
      </c>
      <c r="CE12" s="21">
        <f t="shared" si="43"/>
        <v>1</v>
      </c>
      <c r="CF12" s="21">
        <f t="shared" si="44"/>
        <v>0</v>
      </c>
      <c r="CG12" s="21">
        <f t="shared" si="45"/>
        <v>0</v>
      </c>
      <c r="CH12" s="21">
        <f t="shared" si="46"/>
        <v>0</v>
      </c>
      <c r="CI12" s="35">
        <f t="shared" si="47"/>
        <v>0</v>
      </c>
      <c r="CJ12" s="90"/>
      <c r="CK12" s="55">
        <f t="shared" si="48"/>
        <v>58</v>
      </c>
      <c r="CL12" s="90"/>
      <c r="CM12" s="46"/>
      <c r="CO12" s="53" t="str">
        <f t="shared" si="49"/>
        <v>Olschewski, Markus</v>
      </c>
      <c r="CP12" s="146">
        <v>7.17</v>
      </c>
      <c r="CQ12" s="146">
        <v>14.3</v>
      </c>
      <c r="CR12" s="140">
        <v>16.84</v>
      </c>
      <c r="CS12" s="140">
        <v>16.84</v>
      </c>
      <c r="CT12" s="140">
        <v>16.84</v>
      </c>
      <c r="CU12" s="140">
        <v>18.77</v>
      </c>
      <c r="CV12" s="140">
        <v>18.77</v>
      </c>
      <c r="CW12" s="140">
        <v>18.77</v>
      </c>
      <c r="CX12" s="140">
        <v>25.27</v>
      </c>
      <c r="CY12" s="140">
        <v>31.77</v>
      </c>
      <c r="CZ12" s="140">
        <v>36.339999999999996</v>
      </c>
      <c r="DA12" s="140">
        <v>36.339999999999996</v>
      </c>
      <c r="DB12" s="140">
        <v>38.269999999999996</v>
      </c>
      <c r="DC12" s="140">
        <v>38.269999999999996</v>
      </c>
      <c r="DD12" s="140">
        <v>38.270000000000003</v>
      </c>
      <c r="DE12" s="140">
        <v>38.270000000000003</v>
      </c>
      <c r="DF12" s="140">
        <v>41.63</v>
      </c>
      <c r="DG12" s="140">
        <v>47.84</v>
      </c>
      <c r="DH12" s="140">
        <v>47.84</v>
      </c>
      <c r="DI12" s="140">
        <v>47.84</v>
      </c>
      <c r="DJ12" s="140">
        <v>47.84</v>
      </c>
      <c r="DK12" s="140"/>
      <c r="DL12" s="140"/>
      <c r="DM12" s="140"/>
      <c r="DN12" s="140"/>
      <c r="DO12" s="140"/>
      <c r="DP12" s="140"/>
      <c r="DQ12" s="140"/>
      <c r="DR12" s="140"/>
      <c r="DS12" s="141"/>
      <c r="DU12" s="53" t="str">
        <f t="shared" si="50"/>
        <v>Olschewski, Markus</v>
      </c>
      <c r="DV12" s="4">
        <v>2</v>
      </c>
      <c r="DW12" s="14">
        <v>2</v>
      </c>
      <c r="DX12" s="14">
        <v>3</v>
      </c>
      <c r="DY12" s="14">
        <v>3</v>
      </c>
      <c r="DZ12" s="14">
        <v>3</v>
      </c>
      <c r="EA12" s="14">
        <v>3</v>
      </c>
      <c r="EB12" s="14">
        <v>4</v>
      </c>
      <c r="EC12" s="14">
        <v>4</v>
      </c>
      <c r="ED12" s="14">
        <v>4</v>
      </c>
      <c r="EE12" s="14">
        <v>3</v>
      </c>
      <c r="EF12" s="14">
        <v>3</v>
      </c>
      <c r="EG12" s="14">
        <v>3</v>
      </c>
      <c r="EH12" s="14">
        <v>3</v>
      </c>
      <c r="EI12" s="14">
        <v>4</v>
      </c>
      <c r="EJ12" s="14">
        <v>4</v>
      </c>
      <c r="EK12" s="14">
        <v>4</v>
      </c>
      <c r="EL12" s="14">
        <v>4</v>
      </c>
      <c r="EM12" s="14">
        <v>4</v>
      </c>
      <c r="EN12" s="14">
        <v>4</v>
      </c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5"/>
    </row>
    <row r="13" spans="1:156">
      <c r="A13" s="90"/>
      <c r="B13" s="49">
        <f t="shared" si="3"/>
        <v>5</v>
      </c>
      <c r="C13" s="14">
        <v>538</v>
      </c>
      <c r="D13" s="6" t="s">
        <v>57</v>
      </c>
      <c r="E13" s="94"/>
      <c r="F13" s="4">
        <v>4</v>
      </c>
      <c r="G13" s="14">
        <v>5</v>
      </c>
      <c r="H13" s="14">
        <v>3</v>
      </c>
      <c r="I13" s="14" t="s">
        <v>17</v>
      </c>
      <c r="J13" s="14" t="s">
        <v>17</v>
      </c>
      <c r="K13" s="14">
        <v>3</v>
      </c>
      <c r="L13" s="14">
        <v>3</v>
      </c>
      <c r="M13" s="14">
        <v>3</v>
      </c>
      <c r="N13" s="14" t="s">
        <v>17</v>
      </c>
      <c r="O13" s="14" t="s">
        <v>17</v>
      </c>
      <c r="P13" s="14" t="s">
        <v>17</v>
      </c>
      <c r="Q13" s="14" t="s">
        <v>17</v>
      </c>
      <c r="R13" s="14" t="s">
        <v>17</v>
      </c>
      <c r="S13" s="14" t="s">
        <v>17</v>
      </c>
      <c r="T13" s="14" t="s">
        <v>17</v>
      </c>
      <c r="U13" s="14" t="s">
        <v>17</v>
      </c>
      <c r="V13" s="14">
        <v>4</v>
      </c>
      <c r="W13" s="14">
        <v>6</v>
      </c>
      <c r="X13" s="14">
        <v>2</v>
      </c>
      <c r="Y13" s="14">
        <v>4</v>
      </c>
      <c r="Z13" s="14" t="s">
        <v>17</v>
      </c>
      <c r="AA13" s="14"/>
      <c r="AB13" s="14"/>
      <c r="AC13" s="14"/>
      <c r="AD13" s="14"/>
      <c r="AE13" s="14"/>
      <c r="AF13" s="14"/>
      <c r="AG13" s="14"/>
      <c r="AH13" s="14"/>
      <c r="AI13" s="5"/>
      <c r="AJ13" s="90"/>
      <c r="AK13" s="74">
        <f t="shared" si="4"/>
        <v>3.83</v>
      </c>
      <c r="AL13" s="71">
        <f t="shared" si="5"/>
        <v>2.17</v>
      </c>
      <c r="AM13" s="71">
        <f t="shared" si="6"/>
        <v>4.5</v>
      </c>
      <c r="AN13" s="71">
        <f t="shared" si="7"/>
        <v>0</v>
      </c>
      <c r="AO13" s="71">
        <f t="shared" si="8"/>
        <v>0</v>
      </c>
      <c r="AP13" s="71">
        <f t="shared" si="9"/>
        <v>6.21</v>
      </c>
      <c r="AQ13" s="71">
        <f t="shared" si="10"/>
        <v>5.5</v>
      </c>
      <c r="AR13" s="71">
        <f t="shared" si="11"/>
        <v>5.5</v>
      </c>
      <c r="AS13" s="71">
        <f t="shared" si="12"/>
        <v>0</v>
      </c>
      <c r="AT13" s="71">
        <f t="shared" si="13"/>
        <v>0</v>
      </c>
      <c r="AU13" s="71">
        <f t="shared" si="14"/>
        <v>0</v>
      </c>
      <c r="AV13" s="71">
        <f t="shared" si="15"/>
        <v>0</v>
      </c>
      <c r="AW13" s="71">
        <f t="shared" si="16"/>
        <v>0</v>
      </c>
      <c r="AX13" s="71">
        <f t="shared" si="17"/>
        <v>0</v>
      </c>
      <c r="AY13" s="71">
        <f t="shared" si="18"/>
        <v>0</v>
      </c>
      <c r="AZ13" s="71">
        <f t="shared" si="19"/>
        <v>0</v>
      </c>
      <c r="BA13" s="71">
        <f t="shared" si="20"/>
        <v>4.79</v>
      </c>
      <c r="BB13" s="71">
        <f t="shared" si="21"/>
        <v>1.93</v>
      </c>
      <c r="BC13" s="71">
        <f t="shared" si="22"/>
        <v>6.5</v>
      </c>
      <c r="BD13" s="71">
        <f t="shared" si="23"/>
        <v>3.83</v>
      </c>
      <c r="BE13" s="71">
        <f t="shared" si="24"/>
        <v>0</v>
      </c>
      <c r="BF13" s="71" t="str">
        <f t="shared" si="25"/>
        <v/>
      </c>
      <c r="BG13" s="71" t="str">
        <f t="shared" si="26"/>
        <v/>
      </c>
      <c r="BH13" s="71" t="str">
        <f t="shared" si="27"/>
        <v/>
      </c>
      <c r="BI13" s="71" t="str">
        <f t="shared" si="28"/>
        <v/>
      </c>
      <c r="BJ13" s="71" t="str">
        <f t="shared" si="29"/>
        <v/>
      </c>
      <c r="BK13" s="71" t="str">
        <f t="shared" si="30"/>
        <v/>
      </c>
      <c r="BL13" s="71" t="str">
        <f t="shared" si="31"/>
        <v/>
      </c>
      <c r="BM13" s="71" t="str">
        <f t="shared" si="32"/>
        <v/>
      </c>
      <c r="BN13" s="71" t="str">
        <f t="shared" si="33"/>
        <v/>
      </c>
      <c r="BO13" s="80">
        <f t="shared" si="34"/>
        <v>44.76</v>
      </c>
      <c r="BP13" s="24">
        <f t="shared" si="35"/>
        <v>21</v>
      </c>
      <c r="BQ13" s="28" t="s">
        <v>17</v>
      </c>
      <c r="BR13" s="82">
        <f t="shared" si="36"/>
        <v>0</v>
      </c>
      <c r="BS13" s="82">
        <f t="shared" si="36"/>
        <v>0</v>
      </c>
      <c r="BT13" s="82">
        <f t="shared" si="36"/>
        <v>0</v>
      </c>
      <c r="BU13" s="82">
        <f t="shared" si="36"/>
        <v>0</v>
      </c>
      <c r="BV13" s="82">
        <f t="shared" si="36"/>
        <v>0</v>
      </c>
      <c r="BW13" s="82">
        <f t="shared" si="36"/>
        <v>0</v>
      </c>
      <c r="BX13" s="83">
        <f t="shared" si="37"/>
        <v>44.76</v>
      </c>
      <c r="BY13" s="90"/>
      <c r="BZ13" s="15">
        <f t="shared" si="38"/>
        <v>0</v>
      </c>
      <c r="CA13" s="21">
        <f t="shared" si="39"/>
        <v>1</v>
      </c>
      <c r="CB13" s="21">
        <f t="shared" si="40"/>
        <v>4</v>
      </c>
      <c r="CC13" s="21">
        <f t="shared" si="41"/>
        <v>3</v>
      </c>
      <c r="CD13" s="21">
        <f t="shared" si="42"/>
        <v>1</v>
      </c>
      <c r="CE13" s="21">
        <f t="shared" si="43"/>
        <v>1</v>
      </c>
      <c r="CF13" s="21">
        <f t="shared" si="44"/>
        <v>0</v>
      </c>
      <c r="CG13" s="21">
        <f t="shared" si="45"/>
        <v>0</v>
      </c>
      <c r="CH13" s="21">
        <f t="shared" si="46"/>
        <v>0</v>
      </c>
      <c r="CI13" s="35">
        <f t="shared" si="47"/>
        <v>0</v>
      </c>
      <c r="CJ13" s="90"/>
      <c r="CK13" s="55">
        <f t="shared" si="48"/>
        <v>54</v>
      </c>
      <c r="CL13" s="90"/>
      <c r="CM13" s="46"/>
      <c r="CO13" s="53" t="str">
        <f t="shared" si="49"/>
        <v>Lerps, Stefan</v>
      </c>
      <c r="CP13" s="146">
        <v>3.83</v>
      </c>
      <c r="CQ13" s="146">
        <v>6</v>
      </c>
      <c r="CR13" s="140">
        <v>10.5</v>
      </c>
      <c r="CS13" s="140">
        <v>10.5</v>
      </c>
      <c r="CT13" s="140">
        <v>10.5</v>
      </c>
      <c r="CU13" s="140">
        <v>16.71</v>
      </c>
      <c r="CV13" s="140">
        <v>22.21</v>
      </c>
      <c r="CW13" s="140">
        <v>27.71</v>
      </c>
      <c r="CX13" s="140">
        <v>27.71</v>
      </c>
      <c r="CY13" s="140">
        <v>27.71</v>
      </c>
      <c r="CZ13" s="140">
        <v>27.71</v>
      </c>
      <c r="DA13" s="140">
        <v>27.71</v>
      </c>
      <c r="DB13" s="140">
        <v>27.71</v>
      </c>
      <c r="DC13" s="140">
        <v>27.71</v>
      </c>
      <c r="DD13" s="140">
        <v>27.71</v>
      </c>
      <c r="DE13" s="140">
        <v>27.71</v>
      </c>
      <c r="DF13" s="140">
        <v>32.5</v>
      </c>
      <c r="DG13" s="140">
        <v>34.43</v>
      </c>
      <c r="DH13" s="140">
        <v>40.93</v>
      </c>
      <c r="DI13" s="140">
        <v>44.76</v>
      </c>
      <c r="DJ13" s="140">
        <v>44.76</v>
      </c>
      <c r="DK13" s="140"/>
      <c r="DL13" s="140"/>
      <c r="DM13" s="140"/>
      <c r="DN13" s="140"/>
      <c r="DO13" s="140"/>
      <c r="DP13" s="140"/>
      <c r="DQ13" s="140"/>
      <c r="DR13" s="140"/>
      <c r="DS13" s="141"/>
      <c r="DU13" s="53" t="str">
        <f t="shared" si="50"/>
        <v>Lerps, Stefan</v>
      </c>
      <c r="DV13" s="4">
        <v>4</v>
      </c>
      <c r="DW13" s="14">
        <v>4</v>
      </c>
      <c r="DX13" s="14">
        <v>5</v>
      </c>
      <c r="DY13" s="14">
        <v>5</v>
      </c>
      <c r="DZ13" s="14">
        <v>5</v>
      </c>
      <c r="EA13" s="14">
        <v>4</v>
      </c>
      <c r="EB13" s="14">
        <v>3</v>
      </c>
      <c r="EC13" s="14">
        <v>3</v>
      </c>
      <c r="ED13" s="14">
        <v>3</v>
      </c>
      <c r="EE13" s="14">
        <v>4</v>
      </c>
      <c r="EF13" s="14">
        <v>4</v>
      </c>
      <c r="EG13" s="14">
        <v>5</v>
      </c>
      <c r="EH13" s="14">
        <v>5</v>
      </c>
      <c r="EI13" s="14">
        <v>5</v>
      </c>
      <c r="EJ13" s="14">
        <v>5</v>
      </c>
      <c r="EK13" s="14">
        <v>5</v>
      </c>
      <c r="EL13" s="14">
        <v>5</v>
      </c>
      <c r="EM13" s="14">
        <v>5</v>
      </c>
      <c r="EN13" s="14">
        <v>5</v>
      </c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5"/>
    </row>
    <row r="14" spans="1:156">
      <c r="A14" s="90"/>
      <c r="B14" s="49">
        <f t="shared" si="3"/>
        <v>6</v>
      </c>
      <c r="C14" s="14">
        <v>548</v>
      </c>
      <c r="D14" s="6" t="s">
        <v>63</v>
      </c>
      <c r="E14" s="94"/>
      <c r="F14" s="4">
        <v>6</v>
      </c>
      <c r="G14" s="14">
        <v>6</v>
      </c>
      <c r="H14" s="14">
        <v>5</v>
      </c>
      <c r="I14" s="14">
        <v>4</v>
      </c>
      <c r="J14" s="14">
        <v>3</v>
      </c>
      <c r="K14" s="14">
        <v>5</v>
      </c>
      <c r="L14" s="14">
        <v>5</v>
      </c>
      <c r="M14" s="14">
        <v>5</v>
      </c>
      <c r="N14" s="14">
        <v>3</v>
      </c>
      <c r="O14" s="14">
        <v>4</v>
      </c>
      <c r="P14" s="14">
        <v>4</v>
      </c>
      <c r="Q14" s="14">
        <v>3</v>
      </c>
      <c r="R14" s="14">
        <v>3</v>
      </c>
      <c r="S14" s="14">
        <v>3</v>
      </c>
      <c r="T14" s="14" t="s">
        <v>17</v>
      </c>
      <c r="U14" s="14" t="s">
        <v>17</v>
      </c>
      <c r="V14" s="14">
        <v>7</v>
      </c>
      <c r="W14" s="14">
        <v>5</v>
      </c>
      <c r="X14" s="14">
        <v>4</v>
      </c>
      <c r="Y14" s="14">
        <v>3</v>
      </c>
      <c r="Z14" s="14">
        <v>2</v>
      </c>
      <c r="AA14" s="14"/>
      <c r="AB14" s="14"/>
      <c r="AC14" s="14"/>
      <c r="AD14" s="14"/>
      <c r="AE14" s="14"/>
      <c r="AF14" s="14"/>
      <c r="AG14" s="14"/>
      <c r="AH14" s="14"/>
      <c r="AI14" s="5"/>
      <c r="AJ14" s="90"/>
      <c r="AK14" s="74">
        <f t="shared" si="4"/>
        <v>0.5</v>
      </c>
      <c r="AL14" s="71">
        <f t="shared" si="5"/>
        <v>0.5</v>
      </c>
      <c r="AM14" s="71">
        <f t="shared" si="6"/>
        <v>0.5</v>
      </c>
      <c r="AN14" s="71">
        <f t="shared" si="7"/>
        <v>0.5</v>
      </c>
      <c r="AO14" s="71">
        <f t="shared" si="8"/>
        <v>3</v>
      </c>
      <c r="AP14" s="71">
        <f t="shared" si="9"/>
        <v>3.36</v>
      </c>
      <c r="AQ14" s="71">
        <f t="shared" si="10"/>
        <v>2.17</v>
      </c>
      <c r="AR14" s="71">
        <f t="shared" si="11"/>
        <v>2.17</v>
      </c>
      <c r="AS14" s="71">
        <f t="shared" si="12"/>
        <v>4.5</v>
      </c>
      <c r="AT14" s="71">
        <f t="shared" si="13"/>
        <v>2.5</v>
      </c>
      <c r="AU14" s="71">
        <f t="shared" si="14"/>
        <v>2.5</v>
      </c>
      <c r="AV14" s="71">
        <f t="shared" si="15"/>
        <v>3</v>
      </c>
      <c r="AW14" s="71">
        <f t="shared" si="16"/>
        <v>3</v>
      </c>
      <c r="AX14" s="71">
        <f t="shared" si="17"/>
        <v>0.5</v>
      </c>
      <c r="AY14" s="71">
        <f t="shared" si="18"/>
        <v>0</v>
      </c>
      <c r="AZ14" s="71">
        <f t="shared" si="19"/>
        <v>0</v>
      </c>
      <c r="BA14" s="71">
        <f t="shared" si="20"/>
        <v>0.5</v>
      </c>
      <c r="BB14" s="71">
        <f t="shared" si="21"/>
        <v>3.36</v>
      </c>
      <c r="BC14" s="71">
        <f t="shared" si="22"/>
        <v>2.5</v>
      </c>
      <c r="BD14" s="71">
        <f t="shared" si="23"/>
        <v>5.5</v>
      </c>
      <c r="BE14" s="71">
        <f t="shared" si="24"/>
        <v>5.5</v>
      </c>
      <c r="BF14" s="71" t="str">
        <f t="shared" si="25"/>
        <v/>
      </c>
      <c r="BG14" s="71" t="str">
        <f t="shared" si="26"/>
        <v/>
      </c>
      <c r="BH14" s="71" t="str">
        <f t="shared" si="27"/>
        <v/>
      </c>
      <c r="BI14" s="71" t="str">
        <f t="shared" si="28"/>
        <v/>
      </c>
      <c r="BJ14" s="71" t="str">
        <f t="shared" si="29"/>
        <v/>
      </c>
      <c r="BK14" s="71" t="str">
        <f t="shared" si="30"/>
        <v/>
      </c>
      <c r="BL14" s="71" t="str">
        <f t="shared" si="31"/>
        <v/>
      </c>
      <c r="BM14" s="71" t="str">
        <f t="shared" si="32"/>
        <v/>
      </c>
      <c r="BN14" s="71" t="str">
        <f t="shared" si="33"/>
        <v/>
      </c>
      <c r="BO14" s="80">
        <f t="shared" si="34"/>
        <v>46.06</v>
      </c>
      <c r="BP14" s="24">
        <f t="shared" si="35"/>
        <v>21</v>
      </c>
      <c r="BQ14" s="28" t="s">
        <v>17</v>
      </c>
      <c r="BR14" s="82">
        <f t="shared" si="36"/>
        <v>0</v>
      </c>
      <c r="BS14" s="82">
        <f t="shared" si="36"/>
        <v>0</v>
      </c>
      <c r="BT14" s="82">
        <f t="shared" si="36"/>
        <v>0.5</v>
      </c>
      <c r="BU14" s="82">
        <f t="shared" si="36"/>
        <v>0.5</v>
      </c>
      <c r="BV14" s="82">
        <f t="shared" si="36"/>
        <v>0.5</v>
      </c>
      <c r="BW14" s="82">
        <f t="shared" si="36"/>
        <v>0.5</v>
      </c>
      <c r="BX14" s="83">
        <f t="shared" si="37"/>
        <v>44.06</v>
      </c>
      <c r="BY14" s="90"/>
      <c r="BZ14" s="15">
        <f t="shared" si="38"/>
        <v>0</v>
      </c>
      <c r="CA14" s="21">
        <f t="shared" si="39"/>
        <v>1</v>
      </c>
      <c r="CB14" s="21">
        <f t="shared" si="40"/>
        <v>6</v>
      </c>
      <c r="CC14" s="21">
        <f t="shared" si="41"/>
        <v>4</v>
      </c>
      <c r="CD14" s="21">
        <f t="shared" si="42"/>
        <v>5</v>
      </c>
      <c r="CE14" s="21">
        <f t="shared" si="43"/>
        <v>2</v>
      </c>
      <c r="CF14" s="21">
        <f t="shared" si="44"/>
        <v>1</v>
      </c>
      <c r="CG14" s="21">
        <f t="shared" si="45"/>
        <v>0</v>
      </c>
      <c r="CH14" s="21">
        <f t="shared" si="46"/>
        <v>0</v>
      </c>
      <c r="CI14" s="35">
        <f t="shared" si="47"/>
        <v>0</v>
      </c>
      <c r="CJ14" s="90"/>
      <c r="CK14" s="55">
        <f t="shared" si="48"/>
        <v>92</v>
      </c>
      <c r="CL14" s="90"/>
      <c r="CM14" s="46"/>
      <c r="CO14" s="53" t="str">
        <f t="shared" si="49"/>
        <v>Engelmann, Jutta</v>
      </c>
      <c r="CP14" s="146">
        <v>0.5</v>
      </c>
      <c r="CQ14" s="146">
        <v>1</v>
      </c>
      <c r="CR14" s="140">
        <v>1.5</v>
      </c>
      <c r="CS14" s="140">
        <v>2</v>
      </c>
      <c r="CT14" s="140">
        <v>5</v>
      </c>
      <c r="CU14" s="140">
        <v>8.36</v>
      </c>
      <c r="CV14" s="140">
        <v>10.029999999999999</v>
      </c>
      <c r="CW14" s="140">
        <v>11.7</v>
      </c>
      <c r="CX14" s="140">
        <v>15.7</v>
      </c>
      <c r="CY14" s="140">
        <v>17.7</v>
      </c>
      <c r="CZ14" s="140">
        <v>18.03</v>
      </c>
      <c r="DA14" s="140">
        <v>18.86</v>
      </c>
      <c r="DB14" s="140">
        <v>21.86</v>
      </c>
      <c r="DC14" s="140">
        <v>24.03</v>
      </c>
      <c r="DD14" s="140">
        <v>26.2</v>
      </c>
      <c r="DE14" s="140">
        <v>26.7</v>
      </c>
      <c r="DF14" s="140">
        <v>27.2</v>
      </c>
      <c r="DG14" s="140">
        <v>30.56</v>
      </c>
      <c r="DH14" s="140">
        <v>33.06</v>
      </c>
      <c r="DI14" s="140">
        <v>38.56</v>
      </c>
      <c r="DJ14" s="140">
        <v>44.06</v>
      </c>
      <c r="DK14" s="140"/>
      <c r="DL14" s="140"/>
      <c r="DM14" s="140"/>
      <c r="DN14" s="140"/>
      <c r="DO14" s="140"/>
      <c r="DP14" s="140"/>
      <c r="DQ14" s="140"/>
      <c r="DR14" s="140"/>
      <c r="DS14" s="141"/>
      <c r="DU14" s="53" t="str">
        <f t="shared" si="50"/>
        <v>Engelmann, Jutta</v>
      </c>
      <c r="DV14" s="4">
        <v>6</v>
      </c>
      <c r="DW14" s="14">
        <v>6</v>
      </c>
      <c r="DX14" s="14">
        <v>6</v>
      </c>
      <c r="DY14" s="14">
        <v>7</v>
      </c>
      <c r="DZ14" s="14">
        <v>7</v>
      </c>
      <c r="EA14" s="14">
        <v>7</v>
      </c>
      <c r="EB14" s="14">
        <v>7</v>
      </c>
      <c r="EC14" s="14">
        <v>7</v>
      </c>
      <c r="ED14" s="14">
        <v>6</v>
      </c>
      <c r="EE14" s="14">
        <v>6</v>
      </c>
      <c r="EF14" s="14">
        <v>6</v>
      </c>
      <c r="EG14" s="14">
        <v>6</v>
      </c>
      <c r="EH14" s="14">
        <v>6</v>
      </c>
      <c r="EI14" s="14">
        <v>6</v>
      </c>
      <c r="EJ14" s="14">
        <v>6</v>
      </c>
      <c r="EK14" s="14">
        <v>6</v>
      </c>
      <c r="EL14" s="14">
        <v>6</v>
      </c>
      <c r="EM14" s="14">
        <v>6</v>
      </c>
      <c r="EN14" s="14">
        <v>6</v>
      </c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5"/>
    </row>
    <row r="15" spans="1:156">
      <c r="A15" s="90"/>
      <c r="B15" s="49">
        <f t="shared" si="3"/>
        <v>7</v>
      </c>
      <c r="C15" s="14">
        <v>531</v>
      </c>
      <c r="D15" s="6" t="s">
        <v>42</v>
      </c>
      <c r="E15" s="94"/>
      <c r="F15" s="4">
        <v>5</v>
      </c>
      <c r="G15" s="14">
        <v>4</v>
      </c>
      <c r="H15" s="14">
        <v>2</v>
      </c>
      <c r="I15" s="14" t="s">
        <v>17</v>
      </c>
      <c r="J15" s="14" t="s">
        <v>17</v>
      </c>
      <c r="K15" s="14" t="s">
        <v>17</v>
      </c>
      <c r="L15" s="14" t="s">
        <v>17</v>
      </c>
      <c r="M15" s="14" t="s">
        <v>17</v>
      </c>
      <c r="N15" s="14" t="s">
        <v>17</v>
      </c>
      <c r="O15" s="14" t="s">
        <v>17</v>
      </c>
      <c r="P15" s="14" t="s">
        <v>17</v>
      </c>
      <c r="Q15" s="14" t="s">
        <v>17</v>
      </c>
      <c r="R15" s="14" t="s">
        <v>17</v>
      </c>
      <c r="S15" s="14" t="s">
        <v>17</v>
      </c>
      <c r="T15" s="14" t="s">
        <v>17</v>
      </c>
      <c r="U15" s="14" t="s">
        <v>17</v>
      </c>
      <c r="V15" s="14" t="s">
        <v>17</v>
      </c>
      <c r="W15" s="14" t="s">
        <v>17</v>
      </c>
      <c r="X15" s="14" t="s">
        <v>17</v>
      </c>
      <c r="Y15" s="14" t="s">
        <v>17</v>
      </c>
      <c r="Z15" s="14" t="s">
        <v>17</v>
      </c>
      <c r="AA15" s="14"/>
      <c r="AB15" s="14"/>
      <c r="AC15" s="14"/>
      <c r="AD15" s="14"/>
      <c r="AE15" s="14"/>
      <c r="AF15" s="14"/>
      <c r="AG15" s="14"/>
      <c r="AH15" s="14"/>
      <c r="AI15" s="5"/>
      <c r="AJ15" s="90"/>
      <c r="AK15" s="74">
        <f t="shared" si="4"/>
        <v>2.17</v>
      </c>
      <c r="AL15" s="71">
        <f t="shared" si="5"/>
        <v>3.83</v>
      </c>
      <c r="AM15" s="71">
        <f t="shared" si="6"/>
        <v>6.5</v>
      </c>
      <c r="AN15" s="71">
        <f t="shared" si="7"/>
        <v>0</v>
      </c>
      <c r="AO15" s="71">
        <f t="shared" si="8"/>
        <v>0</v>
      </c>
      <c r="AP15" s="71">
        <f t="shared" si="9"/>
        <v>0</v>
      </c>
      <c r="AQ15" s="71">
        <f t="shared" si="10"/>
        <v>0</v>
      </c>
      <c r="AR15" s="71">
        <f t="shared" si="11"/>
        <v>0</v>
      </c>
      <c r="AS15" s="71">
        <f t="shared" si="12"/>
        <v>0</v>
      </c>
      <c r="AT15" s="71">
        <f t="shared" si="13"/>
        <v>0</v>
      </c>
      <c r="AU15" s="71">
        <f t="shared" si="14"/>
        <v>0</v>
      </c>
      <c r="AV15" s="71">
        <f t="shared" si="15"/>
        <v>0</v>
      </c>
      <c r="AW15" s="71">
        <f t="shared" si="16"/>
        <v>0</v>
      </c>
      <c r="AX15" s="71">
        <f t="shared" si="17"/>
        <v>0</v>
      </c>
      <c r="AY15" s="71">
        <f t="shared" si="18"/>
        <v>0</v>
      </c>
      <c r="AZ15" s="71">
        <f t="shared" si="19"/>
        <v>0</v>
      </c>
      <c r="BA15" s="71">
        <f t="shared" si="20"/>
        <v>0</v>
      </c>
      <c r="BB15" s="71">
        <f t="shared" si="21"/>
        <v>0</v>
      </c>
      <c r="BC15" s="71">
        <f t="shared" si="22"/>
        <v>0</v>
      </c>
      <c r="BD15" s="71">
        <f t="shared" si="23"/>
        <v>0</v>
      </c>
      <c r="BE15" s="71">
        <f t="shared" si="24"/>
        <v>0</v>
      </c>
      <c r="BF15" s="71" t="str">
        <f t="shared" si="25"/>
        <v/>
      </c>
      <c r="BG15" s="71" t="str">
        <f t="shared" si="26"/>
        <v/>
      </c>
      <c r="BH15" s="71" t="str">
        <f t="shared" si="27"/>
        <v/>
      </c>
      <c r="BI15" s="71" t="str">
        <f t="shared" si="28"/>
        <v/>
      </c>
      <c r="BJ15" s="71" t="str">
        <f t="shared" si="29"/>
        <v/>
      </c>
      <c r="BK15" s="71" t="str">
        <f t="shared" si="30"/>
        <v/>
      </c>
      <c r="BL15" s="71" t="str">
        <f t="shared" si="31"/>
        <v/>
      </c>
      <c r="BM15" s="71" t="str">
        <f t="shared" si="32"/>
        <v/>
      </c>
      <c r="BN15" s="71" t="str">
        <f t="shared" si="33"/>
        <v/>
      </c>
      <c r="BO15" s="80">
        <f t="shared" si="34"/>
        <v>12.5</v>
      </c>
      <c r="BP15" s="24">
        <f t="shared" si="35"/>
        <v>21</v>
      </c>
      <c r="BQ15" s="28" t="s">
        <v>17</v>
      </c>
      <c r="BR15" s="82">
        <f t="shared" si="36"/>
        <v>0</v>
      </c>
      <c r="BS15" s="82">
        <f t="shared" si="36"/>
        <v>0</v>
      </c>
      <c r="BT15" s="82">
        <f t="shared" si="36"/>
        <v>0</v>
      </c>
      <c r="BU15" s="82">
        <f t="shared" si="36"/>
        <v>0</v>
      </c>
      <c r="BV15" s="82">
        <f t="shared" si="36"/>
        <v>0</v>
      </c>
      <c r="BW15" s="82">
        <f t="shared" si="36"/>
        <v>0</v>
      </c>
      <c r="BX15" s="83">
        <f t="shared" si="37"/>
        <v>12.5</v>
      </c>
      <c r="BY15" s="90"/>
      <c r="BZ15" s="15">
        <f t="shared" si="38"/>
        <v>0</v>
      </c>
      <c r="CA15" s="21">
        <f t="shared" si="39"/>
        <v>1</v>
      </c>
      <c r="CB15" s="21">
        <f t="shared" si="40"/>
        <v>0</v>
      </c>
      <c r="CC15" s="21">
        <f t="shared" si="41"/>
        <v>1</v>
      </c>
      <c r="CD15" s="21">
        <f t="shared" si="42"/>
        <v>1</v>
      </c>
      <c r="CE15" s="21">
        <f t="shared" si="43"/>
        <v>0</v>
      </c>
      <c r="CF15" s="21">
        <f t="shared" si="44"/>
        <v>0</v>
      </c>
      <c r="CG15" s="21">
        <f t="shared" si="45"/>
        <v>0</v>
      </c>
      <c r="CH15" s="21">
        <f t="shared" si="46"/>
        <v>0</v>
      </c>
      <c r="CI15" s="35">
        <f t="shared" si="47"/>
        <v>0</v>
      </c>
      <c r="CJ15" s="90"/>
      <c r="CK15" s="55">
        <f t="shared" si="48"/>
        <v>17</v>
      </c>
      <c r="CL15" s="90"/>
      <c r="CM15" s="46"/>
      <c r="CO15" s="53" t="str">
        <f t="shared" si="49"/>
        <v>Münchow, Volker</v>
      </c>
      <c r="CP15" s="146">
        <v>2.17</v>
      </c>
      <c r="CQ15" s="146">
        <v>6</v>
      </c>
      <c r="CR15" s="140">
        <v>12.5</v>
      </c>
      <c r="CS15" s="140">
        <v>12.5</v>
      </c>
      <c r="CT15" s="140">
        <v>12.5</v>
      </c>
      <c r="CU15" s="140">
        <v>12.5</v>
      </c>
      <c r="CV15" s="140">
        <v>12.5</v>
      </c>
      <c r="CW15" s="140">
        <v>12.5</v>
      </c>
      <c r="CX15" s="140">
        <v>12.5</v>
      </c>
      <c r="CY15" s="140">
        <v>12.5</v>
      </c>
      <c r="CZ15" s="140">
        <v>12.5</v>
      </c>
      <c r="DA15" s="140">
        <v>12.5</v>
      </c>
      <c r="DB15" s="140">
        <v>12.5</v>
      </c>
      <c r="DC15" s="140">
        <v>12.5</v>
      </c>
      <c r="DD15" s="140">
        <v>12.5</v>
      </c>
      <c r="DE15" s="140">
        <v>12.5</v>
      </c>
      <c r="DF15" s="140">
        <v>12.5</v>
      </c>
      <c r="DG15" s="140">
        <v>12.5</v>
      </c>
      <c r="DH15" s="140">
        <v>12.5</v>
      </c>
      <c r="DI15" s="140">
        <v>12.5</v>
      </c>
      <c r="DJ15" s="140">
        <v>12.5</v>
      </c>
      <c r="DK15" s="140"/>
      <c r="DL15" s="140"/>
      <c r="DM15" s="140"/>
      <c r="DN15" s="140"/>
      <c r="DO15" s="140"/>
      <c r="DP15" s="140"/>
      <c r="DQ15" s="140"/>
      <c r="DR15" s="140"/>
      <c r="DS15" s="141"/>
      <c r="DU15" s="53" t="str">
        <f t="shared" si="50"/>
        <v>Münchow, Volker</v>
      </c>
      <c r="DV15" s="4">
        <v>5</v>
      </c>
      <c r="DW15" s="14">
        <v>4</v>
      </c>
      <c r="DX15" s="14">
        <v>4</v>
      </c>
      <c r="DY15" s="14">
        <v>4</v>
      </c>
      <c r="DZ15" s="14">
        <v>4</v>
      </c>
      <c r="EA15" s="14">
        <v>5</v>
      </c>
      <c r="EB15" s="14">
        <v>6</v>
      </c>
      <c r="EC15" s="14">
        <v>6</v>
      </c>
      <c r="ED15" s="14">
        <v>7</v>
      </c>
      <c r="EE15" s="14">
        <v>7</v>
      </c>
      <c r="EF15" s="14">
        <v>7</v>
      </c>
      <c r="EG15" s="14">
        <v>7</v>
      </c>
      <c r="EH15" s="14">
        <v>7</v>
      </c>
      <c r="EI15" s="14">
        <v>7</v>
      </c>
      <c r="EJ15" s="14">
        <v>7</v>
      </c>
      <c r="EK15" s="14">
        <v>7</v>
      </c>
      <c r="EL15" s="14">
        <v>7</v>
      </c>
      <c r="EM15" s="14">
        <v>7</v>
      </c>
      <c r="EN15" s="14">
        <v>7</v>
      </c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5"/>
    </row>
    <row r="16" spans="1:156">
      <c r="A16" s="90"/>
      <c r="B16" s="49">
        <f t="shared" si="3"/>
        <v>8</v>
      </c>
      <c r="C16" s="14">
        <v>548</v>
      </c>
      <c r="D16" s="6" t="s">
        <v>64</v>
      </c>
      <c r="E16" s="94"/>
      <c r="F16" s="4" t="s">
        <v>17</v>
      </c>
      <c r="G16" s="14" t="s">
        <v>17</v>
      </c>
      <c r="H16" s="14" t="s">
        <v>17</v>
      </c>
      <c r="I16" s="14" t="s">
        <v>17</v>
      </c>
      <c r="J16" s="14" t="s">
        <v>17</v>
      </c>
      <c r="K16" s="14">
        <v>7</v>
      </c>
      <c r="L16" s="14">
        <v>6</v>
      </c>
      <c r="M16" s="14">
        <v>6</v>
      </c>
      <c r="N16" s="14">
        <v>4</v>
      </c>
      <c r="O16" s="14">
        <v>5</v>
      </c>
      <c r="P16" s="14">
        <v>5</v>
      </c>
      <c r="Q16" s="14">
        <v>4</v>
      </c>
      <c r="R16" s="14">
        <v>4</v>
      </c>
      <c r="S16" s="14" t="s">
        <v>17</v>
      </c>
      <c r="T16" s="14" t="s">
        <v>17</v>
      </c>
      <c r="U16" s="14" t="s">
        <v>17</v>
      </c>
      <c r="V16" s="14">
        <v>6</v>
      </c>
      <c r="W16" s="14">
        <v>7</v>
      </c>
      <c r="X16" s="14">
        <v>5</v>
      </c>
      <c r="Y16" s="14">
        <v>6</v>
      </c>
      <c r="Z16" s="14">
        <v>4</v>
      </c>
      <c r="AA16" s="14"/>
      <c r="AB16" s="14"/>
      <c r="AC16" s="14"/>
      <c r="AD16" s="14"/>
      <c r="AE16" s="14"/>
      <c r="AF16" s="14"/>
      <c r="AG16" s="14"/>
      <c r="AH16" s="14"/>
      <c r="AI16" s="5"/>
      <c r="AJ16" s="90"/>
      <c r="AK16" s="74">
        <f t="shared" si="4"/>
        <v>0</v>
      </c>
      <c r="AL16" s="71">
        <f t="shared" si="5"/>
        <v>0</v>
      </c>
      <c r="AM16" s="71">
        <f t="shared" si="6"/>
        <v>0</v>
      </c>
      <c r="AN16" s="71">
        <f t="shared" si="7"/>
        <v>0</v>
      </c>
      <c r="AO16" s="71">
        <f t="shared" si="8"/>
        <v>0</v>
      </c>
      <c r="AP16" s="71">
        <f t="shared" si="9"/>
        <v>0.5</v>
      </c>
      <c r="AQ16" s="71">
        <f t="shared" si="10"/>
        <v>0.5</v>
      </c>
      <c r="AR16" s="71">
        <f t="shared" si="11"/>
        <v>0.5</v>
      </c>
      <c r="AS16" s="71">
        <f t="shared" si="12"/>
        <v>2.5</v>
      </c>
      <c r="AT16" s="71">
        <f t="shared" si="13"/>
        <v>0.5</v>
      </c>
      <c r="AU16" s="71">
        <f t="shared" si="14"/>
        <v>0.5</v>
      </c>
      <c r="AV16" s="71">
        <f t="shared" si="15"/>
        <v>0.5</v>
      </c>
      <c r="AW16" s="71">
        <f t="shared" si="16"/>
        <v>0.5</v>
      </c>
      <c r="AX16" s="71">
        <f t="shared" si="17"/>
        <v>0</v>
      </c>
      <c r="AY16" s="71">
        <f t="shared" si="18"/>
        <v>0</v>
      </c>
      <c r="AZ16" s="71">
        <f t="shared" si="19"/>
        <v>0</v>
      </c>
      <c r="BA16" s="71">
        <f t="shared" si="20"/>
        <v>1.93</v>
      </c>
      <c r="BB16" s="71">
        <f t="shared" si="21"/>
        <v>0.5</v>
      </c>
      <c r="BC16" s="71">
        <f t="shared" si="22"/>
        <v>0.5</v>
      </c>
      <c r="BD16" s="71">
        <f t="shared" si="23"/>
        <v>0.5</v>
      </c>
      <c r="BE16" s="71">
        <f t="shared" si="24"/>
        <v>0.5</v>
      </c>
      <c r="BF16" s="71" t="str">
        <f t="shared" si="25"/>
        <v/>
      </c>
      <c r="BG16" s="71" t="str">
        <f t="shared" si="26"/>
        <v/>
      </c>
      <c r="BH16" s="71" t="str">
        <f t="shared" si="27"/>
        <v/>
      </c>
      <c r="BI16" s="71" t="str">
        <f t="shared" si="28"/>
        <v/>
      </c>
      <c r="BJ16" s="71" t="str">
        <f t="shared" si="29"/>
        <v/>
      </c>
      <c r="BK16" s="71" t="str">
        <f t="shared" si="30"/>
        <v/>
      </c>
      <c r="BL16" s="71" t="str">
        <f t="shared" si="31"/>
        <v/>
      </c>
      <c r="BM16" s="71" t="str">
        <f t="shared" si="32"/>
        <v/>
      </c>
      <c r="BN16" s="71" t="str">
        <f t="shared" si="33"/>
        <v/>
      </c>
      <c r="BO16" s="80">
        <f t="shared" si="34"/>
        <v>9.93</v>
      </c>
      <c r="BP16" s="24">
        <f t="shared" si="35"/>
        <v>21</v>
      </c>
      <c r="BQ16" s="28" t="s">
        <v>17</v>
      </c>
      <c r="BR16" s="82">
        <f t="shared" si="36"/>
        <v>0</v>
      </c>
      <c r="BS16" s="82">
        <f t="shared" si="36"/>
        <v>0</v>
      </c>
      <c r="BT16" s="82">
        <f t="shared" si="36"/>
        <v>0</v>
      </c>
      <c r="BU16" s="82">
        <f t="shared" si="36"/>
        <v>0</v>
      </c>
      <c r="BV16" s="82">
        <f t="shared" si="36"/>
        <v>0</v>
      </c>
      <c r="BW16" s="82">
        <f t="shared" si="36"/>
        <v>0</v>
      </c>
      <c r="BX16" s="83">
        <f t="shared" si="37"/>
        <v>9.93</v>
      </c>
      <c r="BY16" s="90"/>
      <c r="BZ16" s="15">
        <f t="shared" si="38"/>
        <v>0</v>
      </c>
      <c r="CA16" s="21">
        <f t="shared" si="39"/>
        <v>0</v>
      </c>
      <c r="CB16" s="21">
        <f t="shared" si="40"/>
        <v>0</v>
      </c>
      <c r="CC16" s="21">
        <f t="shared" si="41"/>
        <v>4</v>
      </c>
      <c r="CD16" s="21">
        <f t="shared" si="42"/>
        <v>3</v>
      </c>
      <c r="CE16" s="21">
        <f t="shared" si="43"/>
        <v>4</v>
      </c>
      <c r="CF16" s="21">
        <f t="shared" si="44"/>
        <v>2</v>
      </c>
      <c r="CG16" s="21">
        <f t="shared" si="45"/>
        <v>0</v>
      </c>
      <c r="CH16" s="21">
        <f t="shared" si="46"/>
        <v>0</v>
      </c>
      <c r="CI16" s="35">
        <f t="shared" si="47"/>
        <v>0</v>
      </c>
      <c r="CJ16" s="90"/>
      <c r="CK16" s="55">
        <f t="shared" si="48"/>
        <v>48</v>
      </c>
      <c r="CL16" s="90"/>
      <c r="CM16" s="46"/>
      <c r="CO16" s="53" t="str">
        <f t="shared" si="49"/>
        <v>Noack, Johann</v>
      </c>
      <c r="CP16" s="146">
        <v>0</v>
      </c>
      <c r="CQ16" s="146">
        <v>0</v>
      </c>
      <c r="CR16" s="140">
        <v>0</v>
      </c>
      <c r="CS16" s="140">
        <v>0</v>
      </c>
      <c r="CT16" s="140">
        <v>0</v>
      </c>
      <c r="CU16" s="140">
        <v>0.5</v>
      </c>
      <c r="CV16" s="140">
        <v>1</v>
      </c>
      <c r="CW16" s="140">
        <v>1.5</v>
      </c>
      <c r="CX16" s="140">
        <v>4</v>
      </c>
      <c r="CY16" s="140">
        <v>4.5</v>
      </c>
      <c r="CZ16" s="140">
        <v>5</v>
      </c>
      <c r="DA16" s="140">
        <v>5</v>
      </c>
      <c r="DB16" s="140">
        <v>5.5</v>
      </c>
      <c r="DC16" s="140">
        <v>6</v>
      </c>
      <c r="DD16" s="140">
        <v>6</v>
      </c>
      <c r="DE16" s="140">
        <v>6</v>
      </c>
      <c r="DF16" s="140">
        <v>7.93</v>
      </c>
      <c r="DG16" s="140">
        <v>8.43</v>
      </c>
      <c r="DH16" s="140">
        <v>8.93</v>
      </c>
      <c r="DI16" s="140">
        <v>9.43</v>
      </c>
      <c r="DJ16" s="140">
        <v>9.93</v>
      </c>
      <c r="DK16" s="140"/>
      <c r="DL16" s="140"/>
      <c r="DM16" s="140"/>
      <c r="DN16" s="140"/>
      <c r="DO16" s="140"/>
      <c r="DP16" s="140"/>
      <c r="DQ16" s="140"/>
      <c r="DR16" s="140"/>
      <c r="DS16" s="141"/>
      <c r="DU16" s="53" t="str">
        <f t="shared" si="50"/>
        <v>Noack, Johann</v>
      </c>
      <c r="DV16" s="4" t="s">
        <v>17</v>
      </c>
      <c r="DW16" s="14" t="s">
        <v>17</v>
      </c>
      <c r="DX16" s="14" t="s">
        <v>17</v>
      </c>
      <c r="DY16" s="14" t="s">
        <v>17</v>
      </c>
      <c r="DZ16" s="14" t="s">
        <v>17</v>
      </c>
      <c r="EA16" s="14">
        <v>8</v>
      </c>
      <c r="EB16" s="14">
        <v>8</v>
      </c>
      <c r="EC16" s="14">
        <v>8</v>
      </c>
      <c r="ED16" s="14">
        <v>8</v>
      </c>
      <c r="EE16" s="14">
        <v>8</v>
      </c>
      <c r="EF16" s="14">
        <v>8</v>
      </c>
      <c r="EG16" s="14">
        <v>8</v>
      </c>
      <c r="EH16" s="14">
        <v>8</v>
      </c>
      <c r="EI16" s="14">
        <v>8</v>
      </c>
      <c r="EJ16" s="14">
        <v>8</v>
      </c>
      <c r="EK16" s="14">
        <v>8</v>
      </c>
      <c r="EL16" s="14">
        <v>8</v>
      </c>
      <c r="EM16" s="14">
        <v>8</v>
      </c>
      <c r="EN16" s="14">
        <v>8</v>
      </c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5"/>
    </row>
    <row r="17" spans="1:168">
      <c r="A17" s="90"/>
      <c r="B17" s="49" t="str">
        <f t="shared" si="3"/>
        <v>n/a</v>
      </c>
      <c r="C17" s="14"/>
      <c r="D17" s="6"/>
      <c r="E17" s="94"/>
      <c r="F17" s="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5"/>
      <c r="AJ17" s="90"/>
      <c r="AK17" s="74" t="str">
        <f t="shared" si="4"/>
        <v/>
      </c>
      <c r="AL17" s="71" t="str">
        <f t="shared" si="5"/>
        <v/>
      </c>
      <c r="AM17" s="71" t="str">
        <f t="shared" si="6"/>
        <v/>
      </c>
      <c r="AN17" s="71" t="str">
        <f t="shared" si="7"/>
        <v/>
      </c>
      <c r="AO17" s="71" t="str">
        <f t="shared" si="8"/>
        <v/>
      </c>
      <c r="AP17" s="71" t="str">
        <f t="shared" si="9"/>
        <v/>
      </c>
      <c r="AQ17" s="71" t="str">
        <f t="shared" si="10"/>
        <v/>
      </c>
      <c r="AR17" s="71" t="str">
        <f t="shared" si="11"/>
        <v/>
      </c>
      <c r="AS17" s="71" t="str">
        <f t="shared" si="12"/>
        <v/>
      </c>
      <c r="AT17" s="71" t="str">
        <f t="shared" si="13"/>
        <v/>
      </c>
      <c r="AU17" s="71" t="str">
        <f t="shared" si="14"/>
        <v/>
      </c>
      <c r="AV17" s="71" t="str">
        <f t="shared" si="15"/>
        <v/>
      </c>
      <c r="AW17" s="71" t="str">
        <f t="shared" si="16"/>
        <v/>
      </c>
      <c r="AX17" s="71" t="str">
        <f t="shared" si="17"/>
        <v/>
      </c>
      <c r="AY17" s="71" t="str">
        <f t="shared" si="18"/>
        <v/>
      </c>
      <c r="AZ17" s="71" t="str">
        <f t="shared" si="19"/>
        <v/>
      </c>
      <c r="BA17" s="71" t="str">
        <f t="shared" si="20"/>
        <v/>
      </c>
      <c r="BB17" s="71" t="str">
        <f t="shared" si="21"/>
        <v/>
      </c>
      <c r="BC17" s="71" t="str">
        <f t="shared" si="22"/>
        <v/>
      </c>
      <c r="BD17" s="71" t="str">
        <f t="shared" si="23"/>
        <v/>
      </c>
      <c r="BE17" s="71" t="str">
        <f t="shared" si="24"/>
        <v/>
      </c>
      <c r="BF17" s="71" t="str">
        <f t="shared" si="25"/>
        <v/>
      </c>
      <c r="BG17" s="71" t="str">
        <f t="shared" si="26"/>
        <v/>
      </c>
      <c r="BH17" s="71" t="str">
        <f t="shared" si="27"/>
        <v/>
      </c>
      <c r="BI17" s="71" t="str">
        <f t="shared" si="28"/>
        <v/>
      </c>
      <c r="BJ17" s="71" t="str">
        <f t="shared" si="29"/>
        <v/>
      </c>
      <c r="BK17" s="71" t="str">
        <f t="shared" si="30"/>
        <v/>
      </c>
      <c r="BL17" s="71" t="str">
        <f t="shared" si="31"/>
        <v/>
      </c>
      <c r="BM17" s="71" t="str">
        <f t="shared" si="32"/>
        <v/>
      </c>
      <c r="BN17" s="71" t="str">
        <f t="shared" si="33"/>
        <v/>
      </c>
      <c r="BO17" s="80">
        <f t="shared" si="34"/>
        <v>0</v>
      </c>
      <c r="BP17" s="24">
        <f t="shared" si="35"/>
        <v>0</v>
      </c>
      <c r="BQ17" s="28" t="s">
        <v>17</v>
      </c>
      <c r="BR17" s="82" t="str">
        <f t="shared" si="36"/>
        <v/>
      </c>
      <c r="BS17" s="82" t="str">
        <f t="shared" si="36"/>
        <v/>
      </c>
      <c r="BT17" s="82" t="str">
        <f t="shared" si="36"/>
        <v/>
      </c>
      <c r="BU17" s="82" t="str">
        <f t="shared" si="36"/>
        <v/>
      </c>
      <c r="BV17" s="82" t="str">
        <f t="shared" si="36"/>
        <v/>
      </c>
      <c r="BW17" s="82" t="str">
        <f t="shared" si="36"/>
        <v/>
      </c>
      <c r="BX17" s="83">
        <f t="shared" si="37"/>
        <v>0</v>
      </c>
      <c r="BY17" s="90"/>
      <c r="BZ17" s="15">
        <f t="shared" si="38"/>
        <v>0</v>
      </c>
      <c r="CA17" s="21">
        <f t="shared" si="39"/>
        <v>0</v>
      </c>
      <c r="CB17" s="21">
        <f t="shared" si="40"/>
        <v>0</v>
      </c>
      <c r="CC17" s="21">
        <f t="shared" si="41"/>
        <v>0</v>
      </c>
      <c r="CD17" s="21">
        <f t="shared" si="42"/>
        <v>0</v>
      </c>
      <c r="CE17" s="21">
        <f t="shared" si="43"/>
        <v>0</v>
      </c>
      <c r="CF17" s="21">
        <f t="shared" si="44"/>
        <v>0</v>
      </c>
      <c r="CG17" s="21">
        <f t="shared" si="45"/>
        <v>0</v>
      </c>
      <c r="CH17" s="21">
        <f t="shared" si="46"/>
        <v>0</v>
      </c>
      <c r="CI17" s="35">
        <f t="shared" si="47"/>
        <v>0</v>
      </c>
      <c r="CJ17" s="90"/>
      <c r="CK17" s="55">
        <f t="shared" si="48"/>
        <v>0</v>
      </c>
      <c r="CL17" s="90"/>
      <c r="CM17" s="46"/>
      <c r="CO17" s="53">
        <f t="shared" si="49"/>
        <v>0</v>
      </c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1"/>
      <c r="DU17" s="53">
        <f t="shared" si="50"/>
        <v>0</v>
      </c>
      <c r="DV17" s="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5"/>
    </row>
    <row r="18" spans="1:168">
      <c r="A18" s="90"/>
      <c r="B18" s="49" t="str">
        <f t="shared" si="3"/>
        <v>n/a</v>
      </c>
      <c r="C18" s="14"/>
      <c r="D18" s="6"/>
      <c r="E18" s="94"/>
      <c r="F18" s="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5"/>
      <c r="AJ18" s="90"/>
      <c r="AK18" s="74" t="str">
        <f t="shared" si="4"/>
        <v/>
      </c>
      <c r="AL18" s="71" t="str">
        <f t="shared" si="5"/>
        <v/>
      </c>
      <c r="AM18" s="71" t="str">
        <f t="shared" si="6"/>
        <v/>
      </c>
      <c r="AN18" s="71" t="str">
        <f t="shared" si="7"/>
        <v/>
      </c>
      <c r="AO18" s="71" t="str">
        <f t="shared" si="8"/>
        <v/>
      </c>
      <c r="AP18" s="71" t="str">
        <f t="shared" si="9"/>
        <v/>
      </c>
      <c r="AQ18" s="71" t="str">
        <f t="shared" si="10"/>
        <v/>
      </c>
      <c r="AR18" s="71" t="str">
        <f t="shared" si="11"/>
        <v/>
      </c>
      <c r="AS18" s="71" t="str">
        <f t="shared" si="12"/>
        <v/>
      </c>
      <c r="AT18" s="71" t="str">
        <f t="shared" si="13"/>
        <v/>
      </c>
      <c r="AU18" s="71" t="str">
        <f t="shared" si="14"/>
        <v/>
      </c>
      <c r="AV18" s="71" t="str">
        <f t="shared" si="15"/>
        <v/>
      </c>
      <c r="AW18" s="71" t="str">
        <f t="shared" si="16"/>
        <v/>
      </c>
      <c r="AX18" s="71" t="str">
        <f t="shared" si="17"/>
        <v/>
      </c>
      <c r="AY18" s="71" t="str">
        <f t="shared" si="18"/>
        <v/>
      </c>
      <c r="AZ18" s="71" t="str">
        <f t="shared" si="19"/>
        <v/>
      </c>
      <c r="BA18" s="71" t="str">
        <f t="shared" si="20"/>
        <v/>
      </c>
      <c r="BB18" s="71" t="str">
        <f t="shared" si="21"/>
        <v/>
      </c>
      <c r="BC18" s="71" t="str">
        <f t="shared" si="22"/>
        <v/>
      </c>
      <c r="BD18" s="71" t="str">
        <f t="shared" si="23"/>
        <v/>
      </c>
      <c r="BE18" s="71" t="str">
        <f t="shared" si="24"/>
        <v/>
      </c>
      <c r="BF18" s="71" t="str">
        <f t="shared" si="25"/>
        <v/>
      </c>
      <c r="BG18" s="71" t="str">
        <f t="shared" si="26"/>
        <v/>
      </c>
      <c r="BH18" s="71" t="str">
        <f t="shared" si="27"/>
        <v/>
      </c>
      <c r="BI18" s="71" t="str">
        <f t="shared" si="28"/>
        <v/>
      </c>
      <c r="BJ18" s="71" t="str">
        <f t="shared" si="29"/>
        <v/>
      </c>
      <c r="BK18" s="71" t="str">
        <f t="shared" si="30"/>
        <v/>
      </c>
      <c r="BL18" s="71" t="str">
        <f t="shared" si="31"/>
        <v/>
      </c>
      <c r="BM18" s="71" t="str">
        <f t="shared" si="32"/>
        <v/>
      </c>
      <c r="BN18" s="71" t="str">
        <f t="shared" si="33"/>
        <v/>
      </c>
      <c r="BO18" s="80">
        <f t="shared" si="34"/>
        <v>0</v>
      </c>
      <c r="BP18" s="24">
        <f t="shared" si="35"/>
        <v>0</v>
      </c>
      <c r="BQ18" s="28" t="s">
        <v>17</v>
      </c>
      <c r="BR18" s="82" t="str">
        <f t="shared" si="36"/>
        <v/>
      </c>
      <c r="BS18" s="82" t="str">
        <f t="shared" si="36"/>
        <v/>
      </c>
      <c r="BT18" s="82" t="str">
        <f t="shared" si="36"/>
        <v/>
      </c>
      <c r="BU18" s="82" t="str">
        <f t="shared" si="36"/>
        <v/>
      </c>
      <c r="BV18" s="82" t="str">
        <f t="shared" si="36"/>
        <v/>
      </c>
      <c r="BW18" s="82" t="str">
        <f t="shared" si="36"/>
        <v/>
      </c>
      <c r="BX18" s="83">
        <f t="shared" si="37"/>
        <v>0</v>
      </c>
      <c r="BY18" s="90"/>
      <c r="BZ18" s="15">
        <f t="shared" si="38"/>
        <v>0</v>
      </c>
      <c r="CA18" s="21">
        <f t="shared" si="39"/>
        <v>0</v>
      </c>
      <c r="CB18" s="21">
        <f t="shared" si="40"/>
        <v>0</v>
      </c>
      <c r="CC18" s="21">
        <f t="shared" si="41"/>
        <v>0</v>
      </c>
      <c r="CD18" s="21">
        <f t="shared" si="42"/>
        <v>0</v>
      </c>
      <c r="CE18" s="21">
        <f t="shared" si="43"/>
        <v>0</v>
      </c>
      <c r="CF18" s="21">
        <f t="shared" si="44"/>
        <v>0</v>
      </c>
      <c r="CG18" s="21">
        <f t="shared" si="45"/>
        <v>0</v>
      </c>
      <c r="CH18" s="21">
        <f t="shared" si="46"/>
        <v>0</v>
      </c>
      <c r="CI18" s="35">
        <f t="shared" si="47"/>
        <v>0</v>
      </c>
      <c r="CJ18" s="90"/>
      <c r="CK18" s="55">
        <f t="shared" si="48"/>
        <v>0</v>
      </c>
      <c r="CL18" s="90"/>
      <c r="CM18" s="46"/>
      <c r="CO18" s="53">
        <f t="shared" si="49"/>
        <v>0</v>
      </c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1"/>
      <c r="DU18" s="53">
        <f t="shared" si="50"/>
        <v>0</v>
      </c>
      <c r="DV18" s="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5"/>
    </row>
    <row r="19" spans="1:168">
      <c r="A19" s="90"/>
      <c r="B19" s="49" t="str">
        <f t="shared" ref="B19:B36" si="51">IF(BX19=0,"n/a",RANK(BX19,BX$9:BX$36))</f>
        <v>n/a</v>
      </c>
      <c r="C19" s="14"/>
      <c r="D19" s="6"/>
      <c r="E19" s="94"/>
      <c r="F19" s="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5"/>
      <c r="AJ19" s="90"/>
      <c r="AK19" s="74" t="str">
        <f t="shared" ref="AK19:AT21" si="52">IF(ISNUMBER(F19),ROUND(((F$5-F19)/F$5*10+0.5),2),IF(F19="","",0))</f>
        <v/>
      </c>
      <c r="AL19" s="71" t="str">
        <f t="shared" si="52"/>
        <v/>
      </c>
      <c r="AM19" s="71" t="str">
        <f t="shared" si="52"/>
        <v/>
      </c>
      <c r="AN19" s="71" t="str">
        <f t="shared" si="52"/>
        <v/>
      </c>
      <c r="AO19" s="71" t="str">
        <f t="shared" si="52"/>
        <v/>
      </c>
      <c r="AP19" s="71" t="str">
        <f t="shared" si="52"/>
        <v/>
      </c>
      <c r="AQ19" s="71" t="str">
        <f t="shared" si="52"/>
        <v/>
      </c>
      <c r="AR19" s="71" t="str">
        <f t="shared" si="52"/>
        <v/>
      </c>
      <c r="AS19" s="71" t="str">
        <f t="shared" si="52"/>
        <v/>
      </c>
      <c r="AT19" s="71" t="str">
        <f t="shared" si="52"/>
        <v/>
      </c>
      <c r="AU19" s="71" t="str">
        <f t="shared" ref="AU19:BD21" si="53">IF(ISNUMBER(P19),ROUND(((P$5-P19)/P$5*10+0.5),2),IF(P19="","",0))</f>
        <v/>
      </c>
      <c r="AV19" s="71" t="str">
        <f t="shared" si="53"/>
        <v/>
      </c>
      <c r="AW19" s="71" t="str">
        <f t="shared" si="53"/>
        <v/>
      </c>
      <c r="AX19" s="71" t="str">
        <f t="shared" si="53"/>
        <v/>
      </c>
      <c r="AY19" s="71" t="str">
        <f t="shared" si="53"/>
        <v/>
      </c>
      <c r="AZ19" s="71" t="str">
        <f t="shared" si="53"/>
        <v/>
      </c>
      <c r="BA19" s="71" t="str">
        <f t="shared" si="53"/>
        <v/>
      </c>
      <c r="BB19" s="71" t="str">
        <f t="shared" si="53"/>
        <v/>
      </c>
      <c r="BC19" s="71" t="str">
        <f t="shared" si="53"/>
        <v/>
      </c>
      <c r="BD19" s="71" t="str">
        <f t="shared" si="53"/>
        <v/>
      </c>
      <c r="BE19" s="71" t="str">
        <f t="shared" ref="BE19:BG21" si="54">IF(ISNUMBER(Z19),ROUND(((Z$5-Z19)/Z$5*10+0.5),2),IF(Z19="","",0))</f>
        <v/>
      </c>
      <c r="BF19" s="71" t="str">
        <f t="shared" si="54"/>
        <v/>
      </c>
      <c r="BG19" s="71" t="str">
        <f t="shared" si="54"/>
        <v/>
      </c>
      <c r="BH19" s="71" t="str">
        <f t="shared" ref="BH19:BH36" si="55">IF(ISNUMBER(AC19),ROUND(((AC$5-AC19)/AC$5*10+0.5),1),IF(AC19="","",0))</f>
        <v/>
      </c>
      <c r="BI19" s="71" t="str">
        <f t="shared" ref="BI19:BI36" si="56">IF(ISNUMBER(AD19),ROUND(((AD$5-AD19)/AD$5*10+0.5),1),IF(AD19="","",0))</f>
        <v/>
      </c>
      <c r="BJ19" s="71" t="str">
        <f t="shared" ref="BJ19:BJ36" si="57">IF(ISNUMBER(AE19),ROUND(((AE$5-AE19)/AE$5*10+0.5),1),IF(AE19="","",0))</f>
        <v/>
      </c>
      <c r="BK19" s="71" t="str">
        <f t="shared" ref="BK19:BK36" si="58">IF(ISNUMBER(AF19),ROUND(((AF$5-AF19)/AF$5*10+0.5),1),IF(AF19="","",0))</f>
        <v/>
      </c>
      <c r="BL19" s="71" t="str">
        <f t="shared" ref="BL19:BL36" si="59">IF(ISNUMBER(AG19),ROUND(((AG$5-AG19)/AG$5*10+0.5),1),IF(AG19="","",0))</f>
        <v/>
      </c>
      <c r="BM19" s="71" t="str">
        <f t="shared" ref="BM19:BM36" si="60">IF(ISNUMBER(AH19),ROUND(((AH$5-AH19)/AH$5*10+0.5),1),IF(AH19="","",0))</f>
        <v/>
      </c>
      <c r="BN19" s="71" t="str">
        <f t="shared" ref="BN19:BN36" si="61">IF(ISNUMBER(AI19),ROUND(((AI$5-AI19)/AI$5*10+0.5),1),IF(AI19="","",0))</f>
        <v/>
      </c>
      <c r="BO19" s="80">
        <f t="shared" ref="BO19:BO36" si="62">SUM(AK19:BN19)</f>
        <v>0</v>
      </c>
      <c r="BP19" s="24">
        <f t="shared" ref="BP19:BP36" si="63">COUNT(AK19:BN19)</f>
        <v>0</v>
      </c>
      <c r="BQ19" s="28" t="s">
        <v>17</v>
      </c>
      <c r="BR19" s="82" t="str">
        <f t="shared" ref="BR19:BW28" si="64">IF(($B$5&gt;=BR$8)*AND($BP19&gt;=BR$8),SMALL($AK19:$BN19,BR$8),"")</f>
        <v/>
      </c>
      <c r="BS19" s="82" t="str">
        <f t="shared" si="64"/>
        <v/>
      </c>
      <c r="BT19" s="82" t="str">
        <f t="shared" si="64"/>
        <v/>
      </c>
      <c r="BU19" s="82" t="str">
        <f t="shared" si="64"/>
        <v/>
      </c>
      <c r="BV19" s="82" t="str">
        <f t="shared" si="64"/>
        <v/>
      </c>
      <c r="BW19" s="82" t="str">
        <f t="shared" si="64"/>
        <v/>
      </c>
      <c r="BX19" s="83">
        <f t="shared" ref="BX19:BX36" si="65">BO19-SUM(BR19:BW19)</f>
        <v>0</v>
      </c>
      <c r="BY19" s="90"/>
      <c r="BZ19" s="15">
        <f t="shared" ref="BZ19:BZ36" si="66">COUNTIF($F19:$AI19,1)</f>
        <v>0</v>
      </c>
      <c r="CA19" s="21">
        <f t="shared" ref="CA19:CA36" si="67">COUNTIF($F19:$AI19,2)</f>
        <v>0</v>
      </c>
      <c r="CB19" s="21">
        <f t="shared" ref="CB19:CB36" si="68">COUNTIF($F19:$AI19,3)</f>
        <v>0</v>
      </c>
      <c r="CC19" s="21">
        <f t="shared" ref="CC19:CC36" si="69">COUNTIF($F19:$AI19,4)</f>
        <v>0</v>
      </c>
      <c r="CD19" s="21">
        <f t="shared" ref="CD19:CD36" si="70">COUNTIF($F19:$AI19,5)</f>
        <v>0</v>
      </c>
      <c r="CE19" s="21">
        <f t="shared" ref="CE19:CE36" si="71">COUNTIF($F19:$AI19,6)</f>
        <v>0</v>
      </c>
      <c r="CF19" s="21">
        <f t="shared" ref="CF19:CF36" si="72">COUNTIF($F19:$AI19,7)</f>
        <v>0</v>
      </c>
      <c r="CG19" s="21">
        <f t="shared" ref="CG19:CG36" si="73">COUNTIF($F19:$AI19,8)</f>
        <v>0</v>
      </c>
      <c r="CH19" s="21">
        <f t="shared" ref="CH19:CH36" si="74">COUNTIF($F19:$AI19,9)</f>
        <v>0</v>
      </c>
      <c r="CI19" s="35">
        <f t="shared" ref="CI19:CI36" si="75">COUNTIF($F19:$AI19,10)</f>
        <v>0</v>
      </c>
      <c r="CJ19" s="90"/>
      <c r="CK19" s="55">
        <f t="shared" ref="CK19:CK36" si="76">BZ19*$BZ$5+CA19*$CA$5+CB19*$CB$5+CC19*$CC$5+CD19*$CD$5+CE19*$CE$5+CF19*$CF$5+CG19*$CG$5</f>
        <v>0</v>
      </c>
      <c r="CL19" s="90"/>
      <c r="CM19" s="46"/>
      <c r="CO19" s="53">
        <f t="shared" ref="CO19:CO36" si="77">D19</f>
        <v>0</v>
      </c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1"/>
      <c r="DU19" s="53">
        <f t="shared" ref="DU19:DU36" si="78">D19</f>
        <v>0</v>
      </c>
      <c r="DV19" s="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5"/>
    </row>
    <row r="20" spans="1:168">
      <c r="A20" s="90"/>
      <c r="B20" s="49" t="str">
        <f t="shared" si="51"/>
        <v>n/a</v>
      </c>
      <c r="C20" s="14"/>
      <c r="D20" s="6"/>
      <c r="E20" s="94"/>
      <c r="F20" s="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5"/>
      <c r="AJ20" s="90"/>
      <c r="AK20" s="74" t="str">
        <f t="shared" si="52"/>
        <v/>
      </c>
      <c r="AL20" s="71" t="str">
        <f t="shared" si="52"/>
        <v/>
      </c>
      <c r="AM20" s="71" t="str">
        <f t="shared" si="52"/>
        <v/>
      </c>
      <c r="AN20" s="71" t="str">
        <f t="shared" si="52"/>
        <v/>
      </c>
      <c r="AO20" s="71" t="str">
        <f t="shared" si="52"/>
        <v/>
      </c>
      <c r="AP20" s="71" t="str">
        <f t="shared" si="52"/>
        <v/>
      </c>
      <c r="AQ20" s="71" t="str">
        <f t="shared" si="52"/>
        <v/>
      </c>
      <c r="AR20" s="71" t="str">
        <f t="shared" si="52"/>
        <v/>
      </c>
      <c r="AS20" s="71" t="str">
        <f t="shared" si="52"/>
        <v/>
      </c>
      <c r="AT20" s="71" t="str">
        <f t="shared" si="52"/>
        <v/>
      </c>
      <c r="AU20" s="71" t="str">
        <f t="shared" si="53"/>
        <v/>
      </c>
      <c r="AV20" s="71" t="str">
        <f t="shared" si="53"/>
        <v/>
      </c>
      <c r="AW20" s="71" t="str">
        <f t="shared" si="53"/>
        <v/>
      </c>
      <c r="AX20" s="71" t="str">
        <f t="shared" si="53"/>
        <v/>
      </c>
      <c r="AY20" s="71" t="str">
        <f t="shared" si="53"/>
        <v/>
      </c>
      <c r="AZ20" s="71" t="str">
        <f t="shared" si="53"/>
        <v/>
      </c>
      <c r="BA20" s="71" t="str">
        <f t="shared" si="53"/>
        <v/>
      </c>
      <c r="BB20" s="71" t="str">
        <f t="shared" si="53"/>
        <v/>
      </c>
      <c r="BC20" s="71" t="str">
        <f t="shared" si="53"/>
        <v/>
      </c>
      <c r="BD20" s="71" t="str">
        <f t="shared" si="53"/>
        <v/>
      </c>
      <c r="BE20" s="71" t="str">
        <f t="shared" si="54"/>
        <v/>
      </c>
      <c r="BF20" s="71" t="str">
        <f t="shared" si="54"/>
        <v/>
      </c>
      <c r="BG20" s="71" t="str">
        <f t="shared" si="54"/>
        <v/>
      </c>
      <c r="BH20" s="71" t="str">
        <f t="shared" si="55"/>
        <v/>
      </c>
      <c r="BI20" s="71" t="str">
        <f t="shared" si="56"/>
        <v/>
      </c>
      <c r="BJ20" s="71" t="str">
        <f t="shared" si="57"/>
        <v/>
      </c>
      <c r="BK20" s="71" t="str">
        <f t="shared" si="58"/>
        <v/>
      </c>
      <c r="BL20" s="71" t="str">
        <f t="shared" si="59"/>
        <v/>
      </c>
      <c r="BM20" s="71" t="str">
        <f t="shared" si="60"/>
        <v/>
      </c>
      <c r="BN20" s="71" t="str">
        <f t="shared" si="61"/>
        <v/>
      </c>
      <c r="BO20" s="80">
        <f t="shared" si="62"/>
        <v>0</v>
      </c>
      <c r="BP20" s="24">
        <f t="shared" si="63"/>
        <v>0</v>
      </c>
      <c r="BQ20" s="28" t="s">
        <v>17</v>
      </c>
      <c r="BR20" s="82" t="str">
        <f t="shared" si="64"/>
        <v/>
      </c>
      <c r="BS20" s="82" t="str">
        <f t="shared" si="64"/>
        <v/>
      </c>
      <c r="BT20" s="82" t="str">
        <f t="shared" si="64"/>
        <v/>
      </c>
      <c r="BU20" s="82" t="str">
        <f t="shared" si="64"/>
        <v/>
      </c>
      <c r="BV20" s="82" t="str">
        <f t="shared" si="64"/>
        <v/>
      </c>
      <c r="BW20" s="82" t="str">
        <f t="shared" si="64"/>
        <v/>
      </c>
      <c r="BX20" s="83">
        <f t="shared" si="65"/>
        <v>0</v>
      </c>
      <c r="BY20" s="90"/>
      <c r="BZ20" s="15">
        <f t="shared" si="66"/>
        <v>0</v>
      </c>
      <c r="CA20" s="21">
        <f t="shared" si="67"/>
        <v>0</v>
      </c>
      <c r="CB20" s="21">
        <f t="shared" si="68"/>
        <v>0</v>
      </c>
      <c r="CC20" s="21">
        <f t="shared" si="69"/>
        <v>0</v>
      </c>
      <c r="CD20" s="21">
        <f t="shared" si="70"/>
        <v>0</v>
      </c>
      <c r="CE20" s="21">
        <f t="shared" si="71"/>
        <v>0</v>
      </c>
      <c r="CF20" s="21">
        <f t="shared" si="72"/>
        <v>0</v>
      </c>
      <c r="CG20" s="21">
        <f t="shared" si="73"/>
        <v>0</v>
      </c>
      <c r="CH20" s="21">
        <f t="shared" si="74"/>
        <v>0</v>
      </c>
      <c r="CI20" s="35">
        <f t="shared" si="75"/>
        <v>0</v>
      </c>
      <c r="CJ20" s="90"/>
      <c r="CK20" s="55">
        <f t="shared" si="76"/>
        <v>0</v>
      </c>
      <c r="CL20" s="90"/>
      <c r="CM20" s="46"/>
      <c r="CO20" s="53">
        <f t="shared" si="77"/>
        <v>0</v>
      </c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1"/>
      <c r="DU20" s="53">
        <f t="shared" si="78"/>
        <v>0</v>
      </c>
      <c r="DV20" s="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5"/>
    </row>
    <row r="21" spans="1:168">
      <c r="A21" s="90"/>
      <c r="B21" s="49" t="str">
        <f t="shared" si="51"/>
        <v>n/a</v>
      </c>
      <c r="C21" s="14"/>
      <c r="D21" s="6"/>
      <c r="E21" s="94"/>
      <c r="F21" s="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5"/>
      <c r="AJ21" s="90"/>
      <c r="AK21" s="74" t="str">
        <f t="shared" si="52"/>
        <v/>
      </c>
      <c r="AL21" s="71" t="str">
        <f t="shared" si="52"/>
        <v/>
      </c>
      <c r="AM21" s="71" t="str">
        <f t="shared" si="52"/>
        <v/>
      </c>
      <c r="AN21" s="71" t="str">
        <f t="shared" si="52"/>
        <v/>
      </c>
      <c r="AO21" s="71" t="str">
        <f t="shared" si="52"/>
        <v/>
      </c>
      <c r="AP21" s="71" t="str">
        <f t="shared" si="52"/>
        <v/>
      </c>
      <c r="AQ21" s="71" t="str">
        <f t="shared" si="52"/>
        <v/>
      </c>
      <c r="AR21" s="71" t="str">
        <f t="shared" si="52"/>
        <v/>
      </c>
      <c r="AS21" s="71" t="str">
        <f t="shared" si="52"/>
        <v/>
      </c>
      <c r="AT21" s="71" t="str">
        <f t="shared" si="52"/>
        <v/>
      </c>
      <c r="AU21" s="71" t="str">
        <f t="shared" si="53"/>
        <v/>
      </c>
      <c r="AV21" s="71" t="str">
        <f t="shared" si="53"/>
        <v/>
      </c>
      <c r="AW21" s="71" t="str">
        <f t="shared" si="53"/>
        <v/>
      </c>
      <c r="AX21" s="71" t="str">
        <f t="shared" si="53"/>
        <v/>
      </c>
      <c r="AY21" s="71" t="str">
        <f t="shared" si="53"/>
        <v/>
      </c>
      <c r="AZ21" s="71" t="str">
        <f t="shared" si="53"/>
        <v/>
      </c>
      <c r="BA21" s="71" t="str">
        <f t="shared" si="53"/>
        <v/>
      </c>
      <c r="BB21" s="71" t="str">
        <f t="shared" si="53"/>
        <v/>
      </c>
      <c r="BC21" s="71" t="str">
        <f t="shared" si="53"/>
        <v/>
      </c>
      <c r="BD21" s="71" t="str">
        <f t="shared" si="53"/>
        <v/>
      </c>
      <c r="BE21" s="71" t="str">
        <f t="shared" si="54"/>
        <v/>
      </c>
      <c r="BF21" s="71" t="str">
        <f t="shared" si="54"/>
        <v/>
      </c>
      <c r="BG21" s="71" t="str">
        <f t="shared" si="54"/>
        <v/>
      </c>
      <c r="BH21" s="71" t="str">
        <f t="shared" si="55"/>
        <v/>
      </c>
      <c r="BI21" s="71" t="str">
        <f t="shared" si="56"/>
        <v/>
      </c>
      <c r="BJ21" s="71" t="str">
        <f t="shared" si="57"/>
        <v/>
      </c>
      <c r="BK21" s="71" t="str">
        <f t="shared" si="58"/>
        <v/>
      </c>
      <c r="BL21" s="71" t="str">
        <f t="shared" si="59"/>
        <v/>
      </c>
      <c r="BM21" s="71" t="str">
        <f t="shared" si="60"/>
        <v/>
      </c>
      <c r="BN21" s="71" t="str">
        <f t="shared" si="61"/>
        <v/>
      </c>
      <c r="BO21" s="80">
        <f t="shared" si="62"/>
        <v>0</v>
      </c>
      <c r="BP21" s="24">
        <f t="shared" si="63"/>
        <v>0</v>
      </c>
      <c r="BQ21" s="28" t="s">
        <v>17</v>
      </c>
      <c r="BR21" s="82" t="str">
        <f t="shared" si="64"/>
        <v/>
      </c>
      <c r="BS21" s="82" t="str">
        <f t="shared" si="64"/>
        <v/>
      </c>
      <c r="BT21" s="82" t="str">
        <f t="shared" si="64"/>
        <v/>
      </c>
      <c r="BU21" s="82" t="str">
        <f t="shared" si="64"/>
        <v/>
      </c>
      <c r="BV21" s="82" t="str">
        <f t="shared" si="64"/>
        <v/>
      </c>
      <c r="BW21" s="82" t="str">
        <f t="shared" si="64"/>
        <v/>
      </c>
      <c r="BX21" s="83">
        <f t="shared" si="65"/>
        <v>0</v>
      </c>
      <c r="BY21" s="90"/>
      <c r="BZ21" s="15">
        <f t="shared" si="66"/>
        <v>0</v>
      </c>
      <c r="CA21" s="21">
        <f t="shared" si="67"/>
        <v>0</v>
      </c>
      <c r="CB21" s="21">
        <f t="shared" si="68"/>
        <v>0</v>
      </c>
      <c r="CC21" s="21">
        <f t="shared" si="69"/>
        <v>0</v>
      </c>
      <c r="CD21" s="21">
        <f t="shared" si="70"/>
        <v>0</v>
      </c>
      <c r="CE21" s="21">
        <f t="shared" si="71"/>
        <v>0</v>
      </c>
      <c r="CF21" s="21">
        <f t="shared" si="72"/>
        <v>0</v>
      </c>
      <c r="CG21" s="21">
        <f t="shared" si="73"/>
        <v>0</v>
      </c>
      <c r="CH21" s="21">
        <f t="shared" si="74"/>
        <v>0</v>
      </c>
      <c r="CI21" s="35">
        <f t="shared" si="75"/>
        <v>0</v>
      </c>
      <c r="CJ21" s="90"/>
      <c r="CK21" s="55">
        <f t="shared" si="76"/>
        <v>0</v>
      </c>
      <c r="CL21" s="90"/>
      <c r="CM21" s="46"/>
      <c r="CO21" s="53">
        <f t="shared" si="77"/>
        <v>0</v>
      </c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1"/>
      <c r="DU21" s="53">
        <f t="shared" si="78"/>
        <v>0</v>
      </c>
      <c r="DV21" s="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5"/>
    </row>
    <row r="22" spans="1:168" s="103" customFormat="1">
      <c r="B22" s="104" t="str">
        <f t="shared" si="51"/>
        <v>n/a</v>
      </c>
      <c r="C22" s="105"/>
      <c r="D22" s="106"/>
      <c r="E22" s="107"/>
      <c r="F22" s="108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9"/>
      <c r="AK22" s="110" t="str">
        <f t="shared" ref="AK22:AK36" si="79">IF(ISNUMBER(F22),ROUND(((F$5-F22)/F$5*10+0.5),1),IF(F22="","",0))</f>
        <v/>
      </c>
      <c r="AL22" s="111" t="str">
        <f t="shared" ref="AL22:AL36" si="80">IF(ISNUMBER(G22),ROUND(((G$5-G22)/G$5*10+0.5),1),IF(G22="","",0))</f>
        <v/>
      </c>
      <c r="AM22" s="111" t="str">
        <f t="shared" ref="AM22:AM36" si="81">IF(ISNUMBER(H22),ROUND(((H$5-H22)/H$5*10+0.5),1),IF(H22="","",0))</f>
        <v/>
      </c>
      <c r="AN22" s="111" t="str">
        <f t="shared" ref="AN22:AN36" si="82">IF(ISNUMBER(I22),ROUND(((I$5-I22)/I$5*10+0.5),1),IF(I22="","",0))</f>
        <v/>
      </c>
      <c r="AO22" s="111" t="str">
        <f t="shared" ref="AO22:AO36" si="83">IF(ISNUMBER(J22),ROUND(((J$5-J22)/J$5*10+0.5),1),IF(J22="","",0))</f>
        <v/>
      </c>
      <c r="AP22" s="111" t="str">
        <f t="shared" ref="AP22:AP36" si="84">IF(ISNUMBER(K22),ROUND(((K$5-K22)/K$5*10+0.5),1),IF(K22="","",0))</f>
        <v/>
      </c>
      <c r="AQ22" s="111" t="str">
        <f t="shared" ref="AQ22:AQ36" si="85">IF(ISNUMBER(L22),ROUND(((L$5-L22)/L$5*10+0.5),1),IF(L22="","",0))</f>
        <v/>
      </c>
      <c r="AR22" s="111" t="str">
        <f t="shared" ref="AR22:AR36" si="86">IF(ISNUMBER(M22),ROUND(((M$5-M22)/M$5*10+0.5),1),IF(M22="","",0))</f>
        <v/>
      </c>
      <c r="AS22" s="111" t="str">
        <f t="shared" ref="AS22:AS36" si="87">IF(ISNUMBER(N22),ROUND(((N$5-N22)/N$5*10+0.5),1),IF(N22="","",0))</f>
        <v/>
      </c>
      <c r="AT22" s="111" t="str">
        <f t="shared" ref="AT22:AT36" si="88">IF(ISNUMBER(O22),ROUND(((O$5-O22)/O$5*10+0.5),1),IF(O22="","",0))</f>
        <v/>
      </c>
      <c r="AU22" s="111" t="str">
        <f t="shared" ref="AU22:AU36" si="89">IF(ISNUMBER(P22),ROUND(((P$5-P22)/P$5*10+0.5),1),IF(P22="","",0))</f>
        <v/>
      </c>
      <c r="AV22" s="111" t="str">
        <f t="shared" ref="AV22:AV36" si="90">IF(ISNUMBER(Q22),ROUND(((Q$5-Q22)/Q$5*10+0.5),1),IF(Q22="","",0))</f>
        <v/>
      </c>
      <c r="AW22" s="111" t="str">
        <f t="shared" ref="AW22:AW36" si="91">IF(ISNUMBER(R22),ROUND(((R$5-R22)/R$5*10+0.5),1),IF(R22="","",0))</f>
        <v/>
      </c>
      <c r="AX22" s="111" t="str">
        <f t="shared" ref="AX22:AX36" si="92">IF(ISNUMBER(S22),ROUND(((S$5-S22)/S$5*10+0.5),1),IF(S22="","",0))</f>
        <v/>
      </c>
      <c r="AY22" s="111" t="str">
        <f t="shared" ref="AY22:AY36" si="93">IF(ISNUMBER(T22),ROUND(((T$5-T22)/T$5*10+0.5),1),IF(T22="","",0))</f>
        <v/>
      </c>
      <c r="AZ22" s="111" t="str">
        <f t="shared" ref="AZ22:AZ36" si="94">IF(ISNUMBER(U22),ROUND(((U$5-U22)/U$5*10+0.5),1),IF(U22="","",0))</f>
        <v/>
      </c>
      <c r="BA22" s="111" t="str">
        <f t="shared" ref="BA22:BA36" si="95">IF(ISNUMBER(V22),ROUND(((V$5-V22)/V$5*10+0.5),1),IF(V22="","",0))</f>
        <v/>
      </c>
      <c r="BB22" s="111" t="str">
        <f t="shared" ref="BB22:BB36" si="96">IF(ISNUMBER(W22),ROUND(((W$5-W22)/W$5*10+0.5),1),IF(W22="","",0))</f>
        <v/>
      </c>
      <c r="BC22" s="111" t="str">
        <f t="shared" ref="BC22:BC36" si="97">IF(ISNUMBER(X22),ROUND(((X$5-X22)/X$5*10+0.5),1),IF(X22="","",0))</f>
        <v/>
      </c>
      <c r="BD22" s="111" t="str">
        <f t="shared" ref="BD22:BD36" si="98">IF(ISNUMBER(Y22),ROUND(((Y$5-Y22)/Y$5*10+0.5),1),IF(Y22="","",0))</f>
        <v/>
      </c>
      <c r="BE22" s="111" t="str">
        <f t="shared" ref="BE22:BE36" si="99">IF(ISNUMBER(Z22),ROUND(((Z$5-Z22)/Z$5*10+0.5),1),IF(Z22="","",0))</f>
        <v/>
      </c>
      <c r="BF22" s="111" t="str">
        <f t="shared" ref="BF22:BF36" si="100">IF(ISNUMBER(AA22),ROUND(((AA$5-AA22)/AA$5*10+0.5),1),IF(AA22="","",0))</f>
        <v/>
      </c>
      <c r="BG22" s="111" t="str">
        <f t="shared" ref="BG22:BG36" si="101">IF(ISNUMBER(AB22),ROUND(((AB$5-AB22)/AB$5*10+0.5),1),IF(AB22="","",0))</f>
        <v/>
      </c>
      <c r="BH22" s="111" t="str">
        <f t="shared" si="55"/>
        <v/>
      </c>
      <c r="BI22" s="111" t="str">
        <f t="shared" si="56"/>
        <v/>
      </c>
      <c r="BJ22" s="111" t="str">
        <f t="shared" si="57"/>
        <v/>
      </c>
      <c r="BK22" s="111" t="str">
        <f t="shared" si="58"/>
        <v/>
      </c>
      <c r="BL22" s="111" t="str">
        <f t="shared" si="59"/>
        <v/>
      </c>
      <c r="BM22" s="111" t="str">
        <f t="shared" si="60"/>
        <v/>
      </c>
      <c r="BN22" s="111" t="str">
        <f t="shared" si="61"/>
        <v/>
      </c>
      <c r="BO22" s="112">
        <f t="shared" si="62"/>
        <v>0</v>
      </c>
      <c r="BP22" s="113">
        <f t="shared" si="63"/>
        <v>0</v>
      </c>
      <c r="BQ22" s="114" t="s">
        <v>17</v>
      </c>
      <c r="BR22" s="115" t="str">
        <f t="shared" si="64"/>
        <v/>
      </c>
      <c r="BS22" s="115" t="str">
        <f t="shared" si="64"/>
        <v/>
      </c>
      <c r="BT22" s="115" t="str">
        <f t="shared" si="64"/>
        <v/>
      </c>
      <c r="BU22" s="115" t="str">
        <f t="shared" si="64"/>
        <v/>
      </c>
      <c r="BV22" s="115" t="str">
        <f t="shared" si="64"/>
        <v/>
      </c>
      <c r="BW22" s="115" t="str">
        <f t="shared" si="64"/>
        <v/>
      </c>
      <c r="BX22" s="116">
        <f t="shared" si="65"/>
        <v>0</v>
      </c>
      <c r="BZ22" s="15">
        <f t="shared" si="66"/>
        <v>0</v>
      </c>
      <c r="CA22" s="21">
        <f t="shared" si="67"/>
        <v>0</v>
      </c>
      <c r="CB22" s="21">
        <f t="shared" si="68"/>
        <v>0</v>
      </c>
      <c r="CC22" s="21">
        <f t="shared" si="69"/>
        <v>0</v>
      </c>
      <c r="CD22" s="21">
        <f t="shared" si="70"/>
        <v>0</v>
      </c>
      <c r="CE22" s="21">
        <f t="shared" si="71"/>
        <v>0</v>
      </c>
      <c r="CF22" s="21">
        <f t="shared" si="72"/>
        <v>0</v>
      </c>
      <c r="CG22" s="21">
        <f t="shared" si="73"/>
        <v>0</v>
      </c>
      <c r="CH22" s="21">
        <f t="shared" si="74"/>
        <v>0</v>
      </c>
      <c r="CI22" s="35">
        <f t="shared" si="75"/>
        <v>0</v>
      </c>
      <c r="CK22" s="117">
        <f t="shared" si="76"/>
        <v>0</v>
      </c>
      <c r="CM22" s="46"/>
      <c r="CO22" s="118">
        <f t="shared" si="77"/>
        <v>0</v>
      </c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3"/>
      <c r="DU22" s="118">
        <f t="shared" si="78"/>
        <v>0</v>
      </c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</row>
    <row r="23" spans="1:168">
      <c r="A23" s="90"/>
      <c r="B23" s="49" t="str">
        <f t="shared" si="51"/>
        <v>n/a</v>
      </c>
      <c r="C23" s="14"/>
      <c r="D23" s="6"/>
      <c r="E23" s="94"/>
      <c r="F23" s="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5"/>
      <c r="AJ23" s="90"/>
      <c r="AK23" s="74" t="str">
        <f t="shared" si="79"/>
        <v/>
      </c>
      <c r="AL23" s="71" t="str">
        <f t="shared" si="80"/>
        <v/>
      </c>
      <c r="AM23" s="71" t="str">
        <f t="shared" si="81"/>
        <v/>
      </c>
      <c r="AN23" s="71" t="str">
        <f t="shared" si="82"/>
        <v/>
      </c>
      <c r="AO23" s="71" t="str">
        <f t="shared" si="83"/>
        <v/>
      </c>
      <c r="AP23" s="71" t="str">
        <f t="shared" si="84"/>
        <v/>
      </c>
      <c r="AQ23" s="71" t="str">
        <f t="shared" si="85"/>
        <v/>
      </c>
      <c r="AR23" s="71" t="str">
        <f t="shared" si="86"/>
        <v/>
      </c>
      <c r="AS23" s="71" t="str">
        <f t="shared" si="87"/>
        <v/>
      </c>
      <c r="AT23" s="71" t="str">
        <f t="shared" si="88"/>
        <v/>
      </c>
      <c r="AU23" s="71" t="str">
        <f t="shared" si="89"/>
        <v/>
      </c>
      <c r="AV23" s="71" t="str">
        <f t="shared" si="90"/>
        <v/>
      </c>
      <c r="AW23" s="71" t="str">
        <f t="shared" si="91"/>
        <v/>
      </c>
      <c r="AX23" s="71" t="str">
        <f t="shared" si="92"/>
        <v/>
      </c>
      <c r="AY23" s="71" t="str">
        <f t="shared" si="93"/>
        <v/>
      </c>
      <c r="AZ23" s="71" t="str">
        <f t="shared" si="94"/>
        <v/>
      </c>
      <c r="BA23" s="71" t="str">
        <f t="shared" si="95"/>
        <v/>
      </c>
      <c r="BB23" s="71" t="str">
        <f t="shared" si="96"/>
        <v/>
      </c>
      <c r="BC23" s="71" t="str">
        <f t="shared" si="97"/>
        <v/>
      </c>
      <c r="BD23" s="71" t="str">
        <f t="shared" si="98"/>
        <v/>
      </c>
      <c r="BE23" s="71" t="str">
        <f t="shared" si="99"/>
        <v/>
      </c>
      <c r="BF23" s="71" t="str">
        <f t="shared" si="100"/>
        <v/>
      </c>
      <c r="BG23" s="71" t="str">
        <f t="shared" si="101"/>
        <v/>
      </c>
      <c r="BH23" s="71" t="str">
        <f t="shared" si="55"/>
        <v/>
      </c>
      <c r="BI23" s="71" t="str">
        <f t="shared" si="56"/>
        <v/>
      </c>
      <c r="BJ23" s="71" t="str">
        <f t="shared" si="57"/>
        <v/>
      </c>
      <c r="BK23" s="71" t="str">
        <f t="shared" si="58"/>
        <v/>
      </c>
      <c r="BL23" s="71" t="str">
        <f t="shared" si="59"/>
        <v/>
      </c>
      <c r="BM23" s="71" t="str">
        <f t="shared" si="60"/>
        <v/>
      </c>
      <c r="BN23" s="71" t="str">
        <f t="shared" si="61"/>
        <v/>
      </c>
      <c r="BO23" s="80">
        <f t="shared" si="62"/>
        <v>0</v>
      </c>
      <c r="BP23" s="24">
        <f t="shared" si="63"/>
        <v>0</v>
      </c>
      <c r="BQ23" s="28" t="s">
        <v>17</v>
      </c>
      <c r="BR23" s="82" t="str">
        <f t="shared" si="64"/>
        <v/>
      </c>
      <c r="BS23" s="82" t="str">
        <f t="shared" si="64"/>
        <v/>
      </c>
      <c r="BT23" s="82" t="str">
        <f t="shared" si="64"/>
        <v/>
      </c>
      <c r="BU23" s="82" t="str">
        <f t="shared" si="64"/>
        <v/>
      </c>
      <c r="BV23" s="82" t="str">
        <f t="shared" si="64"/>
        <v/>
      </c>
      <c r="BW23" s="82" t="str">
        <f t="shared" si="64"/>
        <v/>
      </c>
      <c r="BX23" s="83">
        <f t="shared" si="65"/>
        <v>0</v>
      </c>
      <c r="BY23" s="90"/>
      <c r="BZ23" s="15">
        <f t="shared" si="66"/>
        <v>0</v>
      </c>
      <c r="CA23" s="21">
        <f t="shared" si="67"/>
        <v>0</v>
      </c>
      <c r="CB23" s="21">
        <f t="shared" si="68"/>
        <v>0</v>
      </c>
      <c r="CC23" s="21">
        <f t="shared" si="69"/>
        <v>0</v>
      </c>
      <c r="CD23" s="21">
        <f t="shared" si="70"/>
        <v>0</v>
      </c>
      <c r="CE23" s="21">
        <f t="shared" si="71"/>
        <v>0</v>
      </c>
      <c r="CF23" s="21">
        <f t="shared" si="72"/>
        <v>0</v>
      </c>
      <c r="CG23" s="21">
        <f t="shared" si="73"/>
        <v>0</v>
      </c>
      <c r="CH23" s="21">
        <f t="shared" si="74"/>
        <v>0</v>
      </c>
      <c r="CI23" s="35">
        <f t="shared" si="75"/>
        <v>0</v>
      </c>
      <c r="CJ23" s="90"/>
      <c r="CK23" s="55">
        <f t="shared" si="76"/>
        <v>0</v>
      </c>
      <c r="CL23" s="90"/>
      <c r="CM23" s="46"/>
      <c r="CO23" s="53">
        <f t="shared" si="77"/>
        <v>0</v>
      </c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1"/>
      <c r="DU23" s="53">
        <f t="shared" si="78"/>
        <v>0</v>
      </c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5"/>
    </row>
    <row r="24" spans="1:168">
      <c r="A24" s="90"/>
      <c r="B24" s="49" t="str">
        <f t="shared" si="51"/>
        <v>n/a</v>
      </c>
      <c r="C24" s="14"/>
      <c r="D24" s="6"/>
      <c r="E24" s="94"/>
      <c r="F24" s="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5"/>
      <c r="AJ24" s="90"/>
      <c r="AK24" s="74" t="str">
        <f t="shared" si="79"/>
        <v/>
      </c>
      <c r="AL24" s="71" t="str">
        <f t="shared" si="80"/>
        <v/>
      </c>
      <c r="AM24" s="71" t="str">
        <f t="shared" si="81"/>
        <v/>
      </c>
      <c r="AN24" s="71" t="str">
        <f t="shared" si="82"/>
        <v/>
      </c>
      <c r="AO24" s="71" t="str">
        <f t="shared" si="83"/>
        <v/>
      </c>
      <c r="AP24" s="71" t="str">
        <f t="shared" si="84"/>
        <v/>
      </c>
      <c r="AQ24" s="71" t="str">
        <f t="shared" si="85"/>
        <v/>
      </c>
      <c r="AR24" s="71" t="str">
        <f t="shared" si="86"/>
        <v/>
      </c>
      <c r="AS24" s="71" t="str">
        <f t="shared" si="87"/>
        <v/>
      </c>
      <c r="AT24" s="71" t="str">
        <f t="shared" si="88"/>
        <v/>
      </c>
      <c r="AU24" s="71" t="str">
        <f t="shared" si="89"/>
        <v/>
      </c>
      <c r="AV24" s="71" t="str">
        <f t="shared" si="90"/>
        <v/>
      </c>
      <c r="AW24" s="71" t="str">
        <f t="shared" si="91"/>
        <v/>
      </c>
      <c r="AX24" s="71" t="str">
        <f t="shared" si="92"/>
        <v/>
      </c>
      <c r="AY24" s="71" t="str">
        <f t="shared" si="93"/>
        <v/>
      </c>
      <c r="AZ24" s="71" t="str">
        <f t="shared" si="94"/>
        <v/>
      </c>
      <c r="BA24" s="71" t="str">
        <f t="shared" si="95"/>
        <v/>
      </c>
      <c r="BB24" s="71" t="str">
        <f t="shared" si="96"/>
        <v/>
      </c>
      <c r="BC24" s="71" t="str">
        <f t="shared" si="97"/>
        <v/>
      </c>
      <c r="BD24" s="71" t="str">
        <f t="shared" si="98"/>
        <v/>
      </c>
      <c r="BE24" s="71" t="str">
        <f t="shared" si="99"/>
        <v/>
      </c>
      <c r="BF24" s="71" t="str">
        <f t="shared" si="100"/>
        <v/>
      </c>
      <c r="BG24" s="71" t="str">
        <f t="shared" si="101"/>
        <v/>
      </c>
      <c r="BH24" s="71" t="str">
        <f t="shared" si="55"/>
        <v/>
      </c>
      <c r="BI24" s="71" t="str">
        <f t="shared" si="56"/>
        <v/>
      </c>
      <c r="BJ24" s="71" t="str">
        <f t="shared" si="57"/>
        <v/>
      </c>
      <c r="BK24" s="71" t="str">
        <f t="shared" si="58"/>
        <v/>
      </c>
      <c r="BL24" s="71" t="str">
        <f t="shared" si="59"/>
        <v/>
      </c>
      <c r="BM24" s="71" t="str">
        <f t="shared" si="60"/>
        <v/>
      </c>
      <c r="BN24" s="71" t="str">
        <f t="shared" si="61"/>
        <v/>
      </c>
      <c r="BO24" s="80">
        <f t="shared" si="62"/>
        <v>0</v>
      </c>
      <c r="BP24" s="24">
        <f t="shared" si="63"/>
        <v>0</v>
      </c>
      <c r="BQ24" s="28" t="s">
        <v>17</v>
      </c>
      <c r="BR24" s="82" t="str">
        <f t="shared" si="64"/>
        <v/>
      </c>
      <c r="BS24" s="82" t="str">
        <f t="shared" si="64"/>
        <v/>
      </c>
      <c r="BT24" s="82" t="str">
        <f t="shared" si="64"/>
        <v/>
      </c>
      <c r="BU24" s="82" t="str">
        <f t="shared" si="64"/>
        <v/>
      </c>
      <c r="BV24" s="82" t="str">
        <f t="shared" si="64"/>
        <v/>
      </c>
      <c r="BW24" s="82" t="str">
        <f t="shared" si="64"/>
        <v/>
      </c>
      <c r="BX24" s="83">
        <f t="shared" si="65"/>
        <v>0</v>
      </c>
      <c r="BY24" s="90"/>
      <c r="BZ24" s="15">
        <f t="shared" si="66"/>
        <v>0</v>
      </c>
      <c r="CA24" s="21">
        <f t="shared" si="67"/>
        <v>0</v>
      </c>
      <c r="CB24" s="21">
        <f t="shared" si="68"/>
        <v>0</v>
      </c>
      <c r="CC24" s="21">
        <f t="shared" si="69"/>
        <v>0</v>
      </c>
      <c r="CD24" s="21">
        <f t="shared" si="70"/>
        <v>0</v>
      </c>
      <c r="CE24" s="21">
        <f t="shared" si="71"/>
        <v>0</v>
      </c>
      <c r="CF24" s="21">
        <f t="shared" si="72"/>
        <v>0</v>
      </c>
      <c r="CG24" s="21">
        <f t="shared" si="73"/>
        <v>0</v>
      </c>
      <c r="CH24" s="21">
        <f t="shared" si="74"/>
        <v>0</v>
      </c>
      <c r="CI24" s="35">
        <f t="shared" si="75"/>
        <v>0</v>
      </c>
      <c r="CJ24" s="90"/>
      <c r="CK24" s="55">
        <f t="shared" si="76"/>
        <v>0</v>
      </c>
      <c r="CL24" s="90"/>
      <c r="CM24" s="46"/>
      <c r="CO24" s="53">
        <f t="shared" si="77"/>
        <v>0</v>
      </c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1"/>
      <c r="DU24" s="53">
        <f t="shared" si="78"/>
        <v>0</v>
      </c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5"/>
    </row>
    <row r="25" spans="1:168">
      <c r="A25" s="90"/>
      <c r="B25" s="49" t="str">
        <f t="shared" si="51"/>
        <v>n/a</v>
      </c>
      <c r="C25" s="14"/>
      <c r="D25" s="6"/>
      <c r="E25" s="94"/>
      <c r="F25" s="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5"/>
      <c r="AJ25" s="90"/>
      <c r="AK25" s="74" t="str">
        <f t="shared" si="79"/>
        <v/>
      </c>
      <c r="AL25" s="71" t="str">
        <f t="shared" si="80"/>
        <v/>
      </c>
      <c r="AM25" s="71" t="str">
        <f t="shared" si="81"/>
        <v/>
      </c>
      <c r="AN25" s="71" t="str">
        <f t="shared" si="82"/>
        <v/>
      </c>
      <c r="AO25" s="71" t="str">
        <f t="shared" si="83"/>
        <v/>
      </c>
      <c r="AP25" s="71" t="str">
        <f t="shared" si="84"/>
        <v/>
      </c>
      <c r="AQ25" s="71" t="str">
        <f t="shared" si="85"/>
        <v/>
      </c>
      <c r="AR25" s="71" t="str">
        <f t="shared" si="86"/>
        <v/>
      </c>
      <c r="AS25" s="71" t="str">
        <f t="shared" si="87"/>
        <v/>
      </c>
      <c r="AT25" s="71" t="str">
        <f t="shared" si="88"/>
        <v/>
      </c>
      <c r="AU25" s="71" t="str">
        <f t="shared" si="89"/>
        <v/>
      </c>
      <c r="AV25" s="71" t="str">
        <f t="shared" si="90"/>
        <v/>
      </c>
      <c r="AW25" s="71" t="str">
        <f t="shared" si="91"/>
        <v/>
      </c>
      <c r="AX25" s="71" t="str">
        <f t="shared" si="92"/>
        <v/>
      </c>
      <c r="AY25" s="71" t="str">
        <f t="shared" si="93"/>
        <v/>
      </c>
      <c r="AZ25" s="71" t="str">
        <f t="shared" si="94"/>
        <v/>
      </c>
      <c r="BA25" s="71" t="str">
        <f t="shared" si="95"/>
        <v/>
      </c>
      <c r="BB25" s="71" t="str">
        <f t="shared" si="96"/>
        <v/>
      </c>
      <c r="BC25" s="71" t="str">
        <f t="shared" si="97"/>
        <v/>
      </c>
      <c r="BD25" s="71" t="str">
        <f t="shared" si="98"/>
        <v/>
      </c>
      <c r="BE25" s="71" t="str">
        <f t="shared" si="99"/>
        <v/>
      </c>
      <c r="BF25" s="71" t="str">
        <f t="shared" si="100"/>
        <v/>
      </c>
      <c r="BG25" s="71" t="str">
        <f t="shared" si="101"/>
        <v/>
      </c>
      <c r="BH25" s="71" t="str">
        <f t="shared" si="55"/>
        <v/>
      </c>
      <c r="BI25" s="71" t="str">
        <f t="shared" si="56"/>
        <v/>
      </c>
      <c r="BJ25" s="71" t="str">
        <f t="shared" si="57"/>
        <v/>
      </c>
      <c r="BK25" s="71" t="str">
        <f t="shared" si="58"/>
        <v/>
      </c>
      <c r="BL25" s="71" t="str">
        <f t="shared" si="59"/>
        <v/>
      </c>
      <c r="BM25" s="71" t="str">
        <f t="shared" si="60"/>
        <v/>
      </c>
      <c r="BN25" s="71" t="str">
        <f t="shared" si="61"/>
        <v/>
      </c>
      <c r="BO25" s="80">
        <f t="shared" si="62"/>
        <v>0</v>
      </c>
      <c r="BP25" s="24">
        <f t="shared" si="63"/>
        <v>0</v>
      </c>
      <c r="BQ25" s="28" t="s">
        <v>17</v>
      </c>
      <c r="BR25" s="82" t="str">
        <f t="shared" si="64"/>
        <v/>
      </c>
      <c r="BS25" s="82" t="str">
        <f t="shared" si="64"/>
        <v/>
      </c>
      <c r="BT25" s="82" t="str">
        <f t="shared" si="64"/>
        <v/>
      </c>
      <c r="BU25" s="82" t="str">
        <f t="shared" si="64"/>
        <v/>
      </c>
      <c r="BV25" s="82" t="str">
        <f t="shared" si="64"/>
        <v/>
      </c>
      <c r="BW25" s="82" t="str">
        <f t="shared" si="64"/>
        <v/>
      </c>
      <c r="BX25" s="83">
        <f t="shared" si="65"/>
        <v>0</v>
      </c>
      <c r="BY25" s="90"/>
      <c r="BZ25" s="15">
        <f t="shared" si="66"/>
        <v>0</v>
      </c>
      <c r="CA25" s="21">
        <f t="shared" si="67"/>
        <v>0</v>
      </c>
      <c r="CB25" s="21">
        <f t="shared" si="68"/>
        <v>0</v>
      </c>
      <c r="CC25" s="21">
        <f t="shared" si="69"/>
        <v>0</v>
      </c>
      <c r="CD25" s="21">
        <f t="shared" si="70"/>
        <v>0</v>
      </c>
      <c r="CE25" s="21">
        <f t="shared" si="71"/>
        <v>0</v>
      </c>
      <c r="CF25" s="21">
        <f t="shared" si="72"/>
        <v>0</v>
      </c>
      <c r="CG25" s="21">
        <f t="shared" si="73"/>
        <v>0</v>
      </c>
      <c r="CH25" s="21">
        <f t="shared" si="74"/>
        <v>0</v>
      </c>
      <c r="CI25" s="35">
        <f t="shared" si="75"/>
        <v>0</v>
      </c>
      <c r="CJ25" s="90"/>
      <c r="CK25" s="55">
        <f t="shared" si="76"/>
        <v>0</v>
      </c>
      <c r="CL25" s="90"/>
      <c r="CM25" s="46"/>
      <c r="CO25" s="53">
        <f t="shared" si="77"/>
        <v>0</v>
      </c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1"/>
      <c r="DU25" s="53">
        <f t="shared" si="78"/>
        <v>0</v>
      </c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5"/>
    </row>
    <row r="26" spans="1:168">
      <c r="A26" s="90"/>
      <c r="B26" s="49" t="str">
        <f t="shared" si="51"/>
        <v>n/a</v>
      </c>
      <c r="C26" s="14"/>
      <c r="D26" s="6"/>
      <c r="E26" s="94"/>
      <c r="F26" s="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5"/>
      <c r="AJ26" s="90"/>
      <c r="AK26" s="74" t="str">
        <f t="shared" si="79"/>
        <v/>
      </c>
      <c r="AL26" s="71" t="str">
        <f t="shared" si="80"/>
        <v/>
      </c>
      <c r="AM26" s="71" t="str">
        <f t="shared" si="81"/>
        <v/>
      </c>
      <c r="AN26" s="71" t="str">
        <f t="shared" si="82"/>
        <v/>
      </c>
      <c r="AO26" s="71" t="str">
        <f t="shared" si="83"/>
        <v/>
      </c>
      <c r="AP26" s="71" t="str">
        <f t="shared" si="84"/>
        <v/>
      </c>
      <c r="AQ26" s="71" t="str">
        <f t="shared" si="85"/>
        <v/>
      </c>
      <c r="AR26" s="71" t="str">
        <f t="shared" si="86"/>
        <v/>
      </c>
      <c r="AS26" s="71" t="str">
        <f t="shared" si="87"/>
        <v/>
      </c>
      <c r="AT26" s="71" t="str">
        <f t="shared" si="88"/>
        <v/>
      </c>
      <c r="AU26" s="71" t="str">
        <f t="shared" si="89"/>
        <v/>
      </c>
      <c r="AV26" s="71" t="str">
        <f t="shared" si="90"/>
        <v/>
      </c>
      <c r="AW26" s="71" t="str">
        <f t="shared" si="91"/>
        <v/>
      </c>
      <c r="AX26" s="71" t="str">
        <f t="shared" si="92"/>
        <v/>
      </c>
      <c r="AY26" s="71" t="str">
        <f t="shared" si="93"/>
        <v/>
      </c>
      <c r="AZ26" s="71" t="str">
        <f t="shared" si="94"/>
        <v/>
      </c>
      <c r="BA26" s="71" t="str">
        <f t="shared" si="95"/>
        <v/>
      </c>
      <c r="BB26" s="71" t="str">
        <f t="shared" si="96"/>
        <v/>
      </c>
      <c r="BC26" s="71" t="str">
        <f t="shared" si="97"/>
        <v/>
      </c>
      <c r="BD26" s="71" t="str">
        <f t="shared" si="98"/>
        <v/>
      </c>
      <c r="BE26" s="71" t="str">
        <f t="shared" si="99"/>
        <v/>
      </c>
      <c r="BF26" s="71" t="str">
        <f t="shared" si="100"/>
        <v/>
      </c>
      <c r="BG26" s="71" t="str">
        <f t="shared" si="101"/>
        <v/>
      </c>
      <c r="BH26" s="71" t="str">
        <f t="shared" si="55"/>
        <v/>
      </c>
      <c r="BI26" s="71" t="str">
        <f t="shared" si="56"/>
        <v/>
      </c>
      <c r="BJ26" s="71" t="str">
        <f t="shared" si="57"/>
        <v/>
      </c>
      <c r="BK26" s="71" t="str">
        <f t="shared" si="58"/>
        <v/>
      </c>
      <c r="BL26" s="71" t="str">
        <f t="shared" si="59"/>
        <v/>
      </c>
      <c r="BM26" s="71" t="str">
        <f t="shared" si="60"/>
        <v/>
      </c>
      <c r="BN26" s="71" t="str">
        <f t="shared" si="61"/>
        <v/>
      </c>
      <c r="BO26" s="80">
        <f t="shared" si="62"/>
        <v>0</v>
      </c>
      <c r="BP26" s="24">
        <f t="shared" si="63"/>
        <v>0</v>
      </c>
      <c r="BQ26" s="28" t="s">
        <v>17</v>
      </c>
      <c r="BR26" s="82" t="str">
        <f t="shared" si="64"/>
        <v/>
      </c>
      <c r="BS26" s="82" t="str">
        <f t="shared" si="64"/>
        <v/>
      </c>
      <c r="BT26" s="82" t="str">
        <f t="shared" si="64"/>
        <v/>
      </c>
      <c r="BU26" s="82" t="str">
        <f t="shared" si="64"/>
        <v/>
      </c>
      <c r="BV26" s="82" t="str">
        <f t="shared" si="64"/>
        <v/>
      </c>
      <c r="BW26" s="82" t="str">
        <f t="shared" si="64"/>
        <v/>
      </c>
      <c r="BX26" s="83">
        <f t="shared" si="65"/>
        <v>0</v>
      </c>
      <c r="BY26" s="90"/>
      <c r="BZ26" s="15">
        <f t="shared" si="66"/>
        <v>0</v>
      </c>
      <c r="CA26" s="21">
        <f t="shared" si="67"/>
        <v>0</v>
      </c>
      <c r="CB26" s="21">
        <f t="shared" si="68"/>
        <v>0</v>
      </c>
      <c r="CC26" s="21">
        <f t="shared" si="69"/>
        <v>0</v>
      </c>
      <c r="CD26" s="21">
        <f t="shared" si="70"/>
        <v>0</v>
      </c>
      <c r="CE26" s="21">
        <f t="shared" si="71"/>
        <v>0</v>
      </c>
      <c r="CF26" s="21">
        <f t="shared" si="72"/>
        <v>0</v>
      </c>
      <c r="CG26" s="21">
        <f t="shared" si="73"/>
        <v>0</v>
      </c>
      <c r="CH26" s="21">
        <f t="shared" si="74"/>
        <v>0</v>
      </c>
      <c r="CI26" s="35">
        <f t="shared" si="75"/>
        <v>0</v>
      </c>
      <c r="CJ26" s="90"/>
      <c r="CK26" s="55">
        <f t="shared" si="76"/>
        <v>0</v>
      </c>
      <c r="CL26" s="90"/>
      <c r="CM26" s="46"/>
      <c r="CO26" s="53">
        <f t="shared" si="77"/>
        <v>0</v>
      </c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1"/>
      <c r="DU26" s="53">
        <f t="shared" si="78"/>
        <v>0</v>
      </c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5"/>
    </row>
    <row r="27" spans="1:168">
      <c r="A27" s="90"/>
      <c r="B27" s="49" t="str">
        <f t="shared" si="51"/>
        <v>n/a</v>
      </c>
      <c r="C27" s="14"/>
      <c r="D27" s="6"/>
      <c r="E27" s="94"/>
      <c r="F27" s="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5"/>
      <c r="AJ27" s="90"/>
      <c r="AK27" s="74" t="str">
        <f t="shared" si="79"/>
        <v/>
      </c>
      <c r="AL27" s="71" t="str">
        <f t="shared" si="80"/>
        <v/>
      </c>
      <c r="AM27" s="71" t="str">
        <f t="shared" si="81"/>
        <v/>
      </c>
      <c r="AN27" s="71" t="str">
        <f t="shared" si="82"/>
        <v/>
      </c>
      <c r="AO27" s="71" t="str">
        <f t="shared" si="83"/>
        <v/>
      </c>
      <c r="AP27" s="71" t="str">
        <f t="shared" si="84"/>
        <v/>
      </c>
      <c r="AQ27" s="71" t="str">
        <f t="shared" si="85"/>
        <v/>
      </c>
      <c r="AR27" s="71" t="str">
        <f t="shared" si="86"/>
        <v/>
      </c>
      <c r="AS27" s="71" t="str">
        <f t="shared" si="87"/>
        <v/>
      </c>
      <c r="AT27" s="71" t="str">
        <f t="shared" si="88"/>
        <v/>
      </c>
      <c r="AU27" s="71" t="str">
        <f t="shared" si="89"/>
        <v/>
      </c>
      <c r="AV27" s="71" t="str">
        <f t="shared" si="90"/>
        <v/>
      </c>
      <c r="AW27" s="71" t="str">
        <f t="shared" si="91"/>
        <v/>
      </c>
      <c r="AX27" s="71" t="str">
        <f t="shared" si="92"/>
        <v/>
      </c>
      <c r="AY27" s="71" t="str">
        <f t="shared" si="93"/>
        <v/>
      </c>
      <c r="AZ27" s="71" t="str">
        <f t="shared" si="94"/>
        <v/>
      </c>
      <c r="BA27" s="71" t="str">
        <f t="shared" si="95"/>
        <v/>
      </c>
      <c r="BB27" s="71" t="str">
        <f t="shared" si="96"/>
        <v/>
      </c>
      <c r="BC27" s="71" t="str">
        <f t="shared" si="97"/>
        <v/>
      </c>
      <c r="BD27" s="71" t="str">
        <f t="shared" si="98"/>
        <v/>
      </c>
      <c r="BE27" s="71" t="str">
        <f t="shared" si="99"/>
        <v/>
      </c>
      <c r="BF27" s="71" t="str">
        <f t="shared" si="100"/>
        <v/>
      </c>
      <c r="BG27" s="71" t="str">
        <f t="shared" si="101"/>
        <v/>
      </c>
      <c r="BH27" s="71" t="str">
        <f t="shared" si="55"/>
        <v/>
      </c>
      <c r="BI27" s="71" t="str">
        <f t="shared" si="56"/>
        <v/>
      </c>
      <c r="BJ27" s="71" t="str">
        <f t="shared" si="57"/>
        <v/>
      </c>
      <c r="BK27" s="71" t="str">
        <f t="shared" si="58"/>
        <v/>
      </c>
      <c r="BL27" s="71" t="str">
        <f t="shared" si="59"/>
        <v/>
      </c>
      <c r="BM27" s="71" t="str">
        <f t="shared" si="60"/>
        <v/>
      </c>
      <c r="BN27" s="71" t="str">
        <f t="shared" si="61"/>
        <v/>
      </c>
      <c r="BO27" s="80">
        <f t="shared" si="62"/>
        <v>0</v>
      </c>
      <c r="BP27" s="24">
        <f t="shared" si="63"/>
        <v>0</v>
      </c>
      <c r="BQ27" s="28" t="s">
        <v>17</v>
      </c>
      <c r="BR27" s="82" t="str">
        <f t="shared" si="64"/>
        <v/>
      </c>
      <c r="BS27" s="82" t="str">
        <f t="shared" si="64"/>
        <v/>
      </c>
      <c r="BT27" s="82" t="str">
        <f t="shared" si="64"/>
        <v/>
      </c>
      <c r="BU27" s="82" t="str">
        <f t="shared" si="64"/>
        <v/>
      </c>
      <c r="BV27" s="82" t="str">
        <f t="shared" si="64"/>
        <v/>
      </c>
      <c r="BW27" s="82" t="str">
        <f t="shared" si="64"/>
        <v/>
      </c>
      <c r="BX27" s="83">
        <f t="shared" si="65"/>
        <v>0</v>
      </c>
      <c r="BY27" s="90"/>
      <c r="BZ27" s="15">
        <f t="shared" si="66"/>
        <v>0</v>
      </c>
      <c r="CA27" s="21">
        <f t="shared" si="67"/>
        <v>0</v>
      </c>
      <c r="CB27" s="21">
        <f t="shared" si="68"/>
        <v>0</v>
      </c>
      <c r="CC27" s="21">
        <f t="shared" si="69"/>
        <v>0</v>
      </c>
      <c r="CD27" s="21">
        <f t="shared" si="70"/>
        <v>0</v>
      </c>
      <c r="CE27" s="21">
        <f t="shared" si="71"/>
        <v>0</v>
      </c>
      <c r="CF27" s="21">
        <f t="shared" si="72"/>
        <v>0</v>
      </c>
      <c r="CG27" s="21">
        <f t="shared" si="73"/>
        <v>0</v>
      </c>
      <c r="CH27" s="21">
        <f t="shared" si="74"/>
        <v>0</v>
      </c>
      <c r="CI27" s="35">
        <f t="shared" si="75"/>
        <v>0</v>
      </c>
      <c r="CJ27" s="90"/>
      <c r="CK27" s="55">
        <f t="shared" si="76"/>
        <v>0</v>
      </c>
      <c r="CL27" s="90"/>
      <c r="CM27" s="46"/>
      <c r="CO27" s="53">
        <f t="shared" si="77"/>
        <v>0</v>
      </c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1"/>
      <c r="DU27" s="53">
        <f t="shared" si="78"/>
        <v>0</v>
      </c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5"/>
    </row>
    <row r="28" spans="1:168">
      <c r="A28" s="90"/>
      <c r="B28" s="49" t="str">
        <f t="shared" si="51"/>
        <v>n/a</v>
      </c>
      <c r="C28" s="14"/>
      <c r="D28" s="6"/>
      <c r="E28" s="94"/>
      <c r="F28" s="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5"/>
      <c r="AJ28" s="90"/>
      <c r="AK28" s="74" t="str">
        <f t="shared" si="79"/>
        <v/>
      </c>
      <c r="AL28" s="71" t="str">
        <f t="shared" si="80"/>
        <v/>
      </c>
      <c r="AM28" s="71" t="str">
        <f t="shared" si="81"/>
        <v/>
      </c>
      <c r="AN28" s="71" t="str">
        <f t="shared" si="82"/>
        <v/>
      </c>
      <c r="AO28" s="71" t="str">
        <f t="shared" si="83"/>
        <v/>
      </c>
      <c r="AP28" s="71" t="str">
        <f t="shared" si="84"/>
        <v/>
      </c>
      <c r="AQ28" s="71" t="str">
        <f t="shared" si="85"/>
        <v/>
      </c>
      <c r="AR28" s="71" t="str">
        <f t="shared" si="86"/>
        <v/>
      </c>
      <c r="AS28" s="71" t="str">
        <f t="shared" si="87"/>
        <v/>
      </c>
      <c r="AT28" s="71" t="str">
        <f t="shared" si="88"/>
        <v/>
      </c>
      <c r="AU28" s="71" t="str">
        <f t="shared" si="89"/>
        <v/>
      </c>
      <c r="AV28" s="71" t="str">
        <f t="shared" si="90"/>
        <v/>
      </c>
      <c r="AW28" s="71" t="str">
        <f t="shared" si="91"/>
        <v/>
      </c>
      <c r="AX28" s="71" t="str">
        <f t="shared" si="92"/>
        <v/>
      </c>
      <c r="AY28" s="71" t="str">
        <f t="shared" si="93"/>
        <v/>
      </c>
      <c r="AZ28" s="71" t="str">
        <f t="shared" si="94"/>
        <v/>
      </c>
      <c r="BA28" s="71" t="str">
        <f t="shared" si="95"/>
        <v/>
      </c>
      <c r="BB28" s="71" t="str">
        <f t="shared" si="96"/>
        <v/>
      </c>
      <c r="BC28" s="71" t="str">
        <f t="shared" si="97"/>
        <v/>
      </c>
      <c r="BD28" s="71" t="str">
        <f t="shared" si="98"/>
        <v/>
      </c>
      <c r="BE28" s="71" t="str">
        <f t="shared" si="99"/>
        <v/>
      </c>
      <c r="BF28" s="71" t="str">
        <f t="shared" si="100"/>
        <v/>
      </c>
      <c r="BG28" s="71" t="str">
        <f t="shared" si="101"/>
        <v/>
      </c>
      <c r="BH28" s="71" t="str">
        <f t="shared" si="55"/>
        <v/>
      </c>
      <c r="BI28" s="71" t="str">
        <f t="shared" si="56"/>
        <v/>
      </c>
      <c r="BJ28" s="71" t="str">
        <f t="shared" si="57"/>
        <v/>
      </c>
      <c r="BK28" s="71" t="str">
        <f t="shared" si="58"/>
        <v/>
      </c>
      <c r="BL28" s="71" t="str">
        <f t="shared" si="59"/>
        <v/>
      </c>
      <c r="BM28" s="71" t="str">
        <f t="shared" si="60"/>
        <v/>
      </c>
      <c r="BN28" s="71" t="str">
        <f t="shared" si="61"/>
        <v/>
      </c>
      <c r="BO28" s="80">
        <f t="shared" si="62"/>
        <v>0</v>
      </c>
      <c r="BP28" s="24">
        <f t="shared" si="63"/>
        <v>0</v>
      </c>
      <c r="BQ28" s="28" t="s">
        <v>17</v>
      </c>
      <c r="BR28" s="82" t="str">
        <f t="shared" si="64"/>
        <v/>
      </c>
      <c r="BS28" s="82" t="str">
        <f t="shared" si="64"/>
        <v/>
      </c>
      <c r="BT28" s="82" t="str">
        <f t="shared" si="64"/>
        <v/>
      </c>
      <c r="BU28" s="82" t="str">
        <f t="shared" si="64"/>
        <v/>
      </c>
      <c r="BV28" s="82" t="str">
        <f t="shared" si="64"/>
        <v/>
      </c>
      <c r="BW28" s="82" t="str">
        <f t="shared" si="64"/>
        <v/>
      </c>
      <c r="BX28" s="83">
        <f t="shared" si="65"/>
        <v>0</v>
      </c>
      <c r="BY28" s="90"/>
      <c r="BZ28" s="15">
        <f t="shared" si="66"/>
        <v>0</v>
      </c>
      <c r="CA28" s="21">
        <f t="shared" si="67"/>
        <v>0</v>
      </c>
      <c r="CB28" s="21">
        <f t="shared" si="68"/>
        <v>0</v>
      </c>
      <c r="CC28" s="21">
        <f t="shared" si="69"/>
        <v>0</v>
      </c>
      <c r="CD28" s="21">
        <f t="shared" si="70"/>
        <v>0</v>
      </c>
      <c r="CE28" s="21">
        <f t="shared" si="71"/>
        <v>0</v>
      </c>
      <c r="CF28" s="21">
        <f t="shared" si="72"/>
        <v>0</v>
      </c>
      <c r="CG28" s="21">
        <f t="shared" si="73"/>
        <v>0</v>
      </c>
      <c r="CH28" s="21">
        <f t="shared" si="74"/>
        <v>0</v>
      </c>
      <c r="CI28" s="35">
        <f t="shared" si="75"/>
        <v>0</v>
      </c>
      <c r="CJ28" s="90"/>
      <c r="CK28" s="55">
        <f t="shared" si="76"/>
        <v>0</v>
      </c>
      <c r="CL28" s="90"/>
      <c r="CM28" s="46"/>
      <c r="CO28" s="53">
        <f t="shared" si="77"/>
        <v>0</v>
      </c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1"/>
      <c r="DU28" s="53">
        <f t="shared" si="78"/>
        <v>0</v>
      </c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5"/>
    </row>
    <row r="29" spans="1:168">
      <c r="A29" s="90"/>
      <c r="B29" s="49" t="str">
        <f t="shared" si="51"/>
        <v>n/a</v>
      </c>
      <c r="C29" s="14"/>
      <c r="D29" s="6"/>
      <c r="E29" s="94"/>
      <c r="F29" s="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5"/>
      <c r="AJ29" s="90"/>
      <c r="AK29" s="74" t="str">
        <f t="shared" si="79"/>
        <v/>
      </c>
      <c r="AL29" s="71" t="str">
        <f t="shared" si="80"/>
        <v/>
      </c>
      <c r="AM29" s="71" t="str">
        <f t="shared" si="81"/>
        <v/>
      </c>
      <c r="AN29" s="71" t="str">
        <f t="shared" si="82"/>
        <v/>
      </c>
      <c r="AO29" s="71" t="str">
        <f t="shared" si="83"/>
        <v/>
      </c>
      <c r="AP29" s="71" t="str">
        <f t="shared" si="84"/>
        <v/>
      </c>
      <c r="AQ29" s="71" t="str">
        <f t="shared" si="85"/>
        <v/>
      </c>
      <c r="AR29" s="71" t="str">
        <f t="shared" si="86"/>
        <v/>
      </c>
      <c r="AS29" s="71" t="str">
        <f t="shared" si="87"/>
        <v/>
      </c>
      <c r="AT29" s="71" t="str">
        <f t="shared" si="88"/>
        <v/>
      </c>
      <c r="AU29" s="71" t="str">
        <f t="shared" si="89"/>
        <v/>
      </c>
      <c r="AV29" s="71" t="str">
        <f t="shared" si="90"/>
        <v/>
      </c>
      <c r="AW29" s="71" t="str">
        <f t="shared" si="91"/>
        <v/>
      </c>
      <c r="AX29" s="71" t="str">
        <f t="shared" si="92"/>
        <v/>
      </c>
      <c r="AY29" s="71" t="str">
        <f t="shared" si="93"/>
        <v/>
      </c>
      <c r="AZ29" s="71" t="str">
        <f t="shared" si="94"/>
        <v/>
      </c>
      <c r="BA29" s="71" t="str">
        <f t="shared" si="95"/>
        <v/>
      </c>
      <c r="BB29" s="71" t="str">
        <f t="shared" si="96"/>
        <v/>
      </c>
      <c r="BC29" s="71" t="str">
        <f t="shared" si="97"/>
        <v/>
      </c>
      <c r="BD29" s="71" t="str">
        <f t="shared" si="98"/>
        <v/>
      </c>
      <c r="BE29" s="71" t="str">
        <f t="shared" si="99"/>
        <v/>
      </c>
      <c r="BF29" s="71" t="str">
        <f t="shared" si="100"/>
        <v/>
      </c>
      <c r="BG29" s="71" t="str">
        <f t="shared" si="101"/>
        <v/>
      </c>
      <c r="BH29" s="71" t="str">
        <f t="shared" si="55"/>
        <v/>
      </c>
      <c r="BI29" s="71" t="str">
        <f t="shared" si="56"/>
        <v/>
      </c>
      <c r="BJ29" s="71" t="str">
        <f t="shared" si="57"/>
        <v/>
      </c>
      <c r="BK29" s="71" t="str">
        <f t="shared" si="58"/>
        <v/>
      </c>
      <c r="BL29" s="71" t="str">
        <f t="shared" si="59"/>
        <v/>
      </c>
      <c r="BM29" s="71" t="str">
        <f t="shared" si="60"/>
        <v/>
      </c>
      <c r="BN29" s="71" t="str">
        <f t="shared" si="61"/>
        <v/>
      </c>
      <c r="BO29" s="80">
        <f t="shared" si="62"/>
        <v>0</v>
      </c>
      <c r="BP29" s="24">
        <f t="shared" si="63"/>
        <v>0</v>
      </c>
      <c r="BQ29" s="28" t="s">
        <v>17</v>
      </c>
      <c r="BR29" s="82" t="str">
        <f t="shared" ref="BR29:BW36" si="102">IF(($B$5&gt;=BR$8)*AND($BP29&gt;=BR$8),SMALL($AK29:$BN29,BR$8),"")</f>
        <v/>
      </c>
      <c r="BS29" s="82" t="str">
        <f t="shared" si="102"/>
        <v/>
      </c>
      <c r="BT29" s="82" t="str">
        <f t="shared" si="102"/>
        <v/>
      </c>
      <c r="BU29" s="82" t="str">
        <f t="shared" si="102"/>
        <v/>
      </c>
      <c r="BV29" s="82" t="str">
        <f t="shared" si="102"/>
        <v/>
      </c>
      <c r="BW29" s="82" t="str">
        <f t="shared" si="102"/>
        <v/>
      </c>
      <c r="BX29" s="83">
        <f t="shared" si="65"/>
        <v>0</v>
      </c>
      <c r="BY29" s="90"/>
      <c r="BZ29" s="15">
        <f t="shared" si="66"/>
        <v>0</v>
      </c>
      <c r="CA29" s="21">
        <f t="shared" si="67"/>
        <v>0</v>
      </c>
      <c r="CB29" s="21">
        <f t="shared" si="68"/>
        <v>0</v>
      </c>
      <c r="CC29" s="21">
        <f t="shared" si="69"/>
        <v>0</v>
      </c>
      <c r="CD29" s="21">
        <f t="shared" si="70"/>
        <v>0</v>
      </c>
      <c r="CE29" s="21">
        <f t="shared" si="71"/>
        <v>0</v>
      </c>
      <c r="CF29" s="21">
        <f t="shared" si="72"/>
        <v>0</v>
      </c>
      <c r="CG29" s="21">
        <f t="shared" si="73"/>
        <v>0</v>
      </c>
      <c r="CH29" s="21">
        <f t="shared" si="74"/>
        <v>0</v>
      </c>
      <c r="CI29" s="35">
        <f t="shared" si="75"/>
        <v>0</v>
      </c>
      <c r="CJ29" s="90"/>
      <c r="CK29" s="55">
        <f t="shared" si="76"/>
        <v>0</v>
      </c>
      <c r="CL29" s="90"/>
      <c r="CM29" s="46"/>
      <c r="CO29" s="53">
        <f t="shared" si="77"/>
        <v>0</v>
      </c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1"/>
      <c r="DU29" s="53">
        <f t="shared" si="78"/>
        <v>0</v>
      </c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5"/>
    </row>
    <row r="30" spans="1:168">
      <c r="A30" s="90"/>
      <c r="B30" s="49" t="str">
        <f t="shared" si="51"/>
        <v>n/a</v>
      </c>
      <c r="C30" s="14"/>
      <c r="D30" s="6"/>
      <c r="E30" s="94"/>
      <c r="F30" s="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5"/>
      <c r="AJ30" s="90"/>
      <c r="AK30" s="74" t="str">
        <f t="shared" si="79"/>
        <v/>
      </c>
      <c r="AL30" s="71" t="str">
        <f t="shared" si="80"/>
        <v/>
      </c>
      <c r="AM30" s="71" t="str">
        <f t="shared" si="81"/>
        <v/>
      </c>
      <c r="AN30" s="71" t="str">
        <f t="shared" si="82"/>
        <v/>
      </c>
      <c r="AO30" s="71" t="str">
        <f t="shared" si="83"/>
        <v/>
      </c>
      <c r="AP30" s="71" t="str">
        <f t="shared" si="84"/>
        <v/>
      </c>
      <c r="AQ30" s="71" t="str">
        <f t="shared" si="85"/>
        <v/>
      </c>
      <c r="AR30" s="71" t="str">
        <f t="shared" si="86"/>
        <v/>
      </c>
      <c r="AS30" s="71" t="str">
        <f t="shared" si="87"/>
        <v/>
      </c>
      <c r="AT30" s="71" t="str">
        <f t="shared" si="88"/>
        <v/>
      </c>
      <c r="AU30" s="71" t="str">
        <f t="shared" si="89"/>
        <v/>
      </c>
      <c r="AV30" s="71" t="str">
        <f t="shared" si="90"/>
        <v/>
      </c>
      <c r="AW30" s="71" t="str">
        <f t="shared" si="91"/>
        <v/>
      </c>
      <c r="AX30" s="71" t="str">
        <f t="shared" si="92"/>
        <v/>
      </c>
      <c r="AY30" s="71" t="str">
        <f t="shared" si="93"/>
        <v/>
      </c>
      <c r="AZ30" s="71" t="str">
        <f t="shared" si="94"/>
        <v/>
      </c>
      <c r="BA30" s="71" t="str">
        <f t="shared" si="95"/>
        <v/>
      </c>
      <c r="BB30" s="71" t="str">
        <f t="shared" si="96"/>
        <v/>
      </c>
      <c r="BC30" s="71" t="str">
        <f t="shared" si="97"/>
        <v/>
      </c>
      <c r="BD30" s="71" t="str">
        <f t="shared" si="98"/>
        <v/>
      </c>
      <c r="BE30" s="71" t="str">
        <f t="shared" si="99"/>
        <v/>
      </c>
      <c r="BF30" s="71" t="str">
        <f t="shared" si="100"/>
        <v/>
      </c>
      <c r="BG30" s="71" t="str">
        <f t="shared" si="101"/>
        <v/>
      </c>
      <c r="BH30" s="71" t="str">
        <f t="shared" si="55"/>
        <v/>
      </c>
      <c r="BI30" s="71" t="str">
        <f t="shared" si="56"/>
        <v/>
      </c>
      <c r="BJ30" s="71" t="str">
        <f t="shared" si="57"/>
        <v/>
      </c>
      <c r="BK30" s="71" t="str">
        <f t="shared" si="58"/>
        <v/>
      </c>
      <c r="BL30" s="71" t="str">
        <f t="shared" si="59"/>
        <v/>
      </c>
      <c r="BM30" s="71" t="str">
        <f t="shared" si="60"/>
        <v/>
      </c>
      <c r="BN30" s="71" t="str">
        <f t="shared" si="61"/>
        <v/>
      </c>
      <c r="BO30" s="80">
        <f t="shared" si="62"/>
        <v>0</v>
      </c>
      <c r="BP30" s="24">
        <f t="shared" si="63"/>
        <v>0</v>
      </c>
      <c r="BQ30" s="28" t="s">
        <v>17</v>
      </c>
      <c r="BR30" s="82" t="str">
        <f t="shared" si="102"/>
        <v/>
      </c>
      <c r="BS30" s="82" t="str">
        <f t="shared" si="102"/>
        <v/>
      </c>
      <c r="BT30" s="82" t="str">
        <f t="shared" si="102"/>
        <v/>
      </c>
      <c r="BU30" s="82" t="str">
        <f t="shared" si="102"/>
        <v/>
      </c>
      <c r="BV30" s="82" t="str">
        <f t="shared" si="102"/>
        <v/>
      </c>
      <c r="BW30" s="82" t="str">
        <f t="shared" si="102"/>
        <v/>
      </c>
      <c r="BX30" s="83">
        <f t="shared" si="65"/>
        <v>0</v>
      </c>
      <c r="BY30" s="90"/>
      <c r="BZ30" s="15">
        <f t="shared" si="66"/>
        <v>0</v>
      </c>
      <c r="CA30" s="21">
        <f t="shared" si="67"/>
        <v>0</v>
      </c>
      <c r="CB30" s="21">
        <f t="shared" si="68"/>
        <v>0</v>
      </c>
      <c r="CC30" s="21">
        <f t="shared" si="69"/>
        <v>0</v>
      </c>
      <c r="CD30" s="21">
        <f t="shared" si="70"/>
        <v>0</v>
      </c>
      <c r="CE30" s="21">
        <f t="shared" si="71"/>
        <v>0</v>
      </c>
      <c r="CF30" s="21">
        <f t="shared" si="72"/>
        <v>0</v>
      </c>
      <c r="CG30" s="21">
        <f t="shared" si="73"/>
        <v>0</v>
      </c>
      <c r="CH30" s="21">
        <f t="shared" si="74"/>
        <v>0</v>
      </c>
      <c r="CI30" s="35">
        <f t="shared" si="75"/>
        <v>0</v>
      </c>
      <c r="CJ30" s="90"/>
      <c r="CK30" s="55">
        <f t="shared" si="76"/>
        <v>0</v>
      </c>
      <c r="CL30" s="90"/>
      <c r="CM30" s="46"/>
      <c r="CO30" s="53">
        <f t="shared" si="77"/>
        <v>0</v>
      </c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1"/>
      <c r="DU30" s="53">
        <f t="shared" si="78"/>
        <v>0</v>
      </c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5"/>
    </row>
    <row r="31" spans="1:168">
      <c r="A31" s="90"/>
      <c r="B31" s="49" t="str">
        <f t="shared" si="51"/>
        <v>n/a</v>
      </c>
      <c r="C31" s="14"/>
      <c r="D31" s="6"/>
      <c r="E31" s="94"/>
      <c r="F31" s="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5"/>
      <c r="AJ31" s="90"/>
      <c r="AK31" s="74" t="str">
        <f t="shared" si="79"/>
        <v/>
      </c>
      <c r="AL31" s="71" t="str">
        <f t="shared" si="80"/>
        <v/>
      </c>
      <c r="AM31" s="71" t="str">
        <f t="shared" si="81"/>
        <v/>
      </c>
      <c r="AN31" s="71" t="str">
        <f t="shared" si="82"/>
        <v/>
      </c>
      <c r="AO31" s="71" t="str">
        <f t="shared" si="83"/>
        <v/>
      </c>
      <c r="AP31" s="71" t="str">
        <f t="shared" si="84"/>
        <v/>
      </c>
      <c r="AQ31" s="71" t="str">
        <f t="shared" si="85"/>
        <v/>
      </c>
      <c r="AR31" s="71" t="str">
        <f t="shared" si="86"/>
        <v/>
      </c>
      <c r="AS31" s="71" t="str">
        <f t="shared" si="87"/>
        <v/>
      </c>
      <c r="AT31" s="71" t="str">
        <f t="shared" si="88"/>
        <v/>
      </c>
      <c r="AU31" s="71" t="str">
        <f t="shared" si="89"/>
        <v/>
      </c>
      <c r="AV31" s="71" t="str">
        <f t="shared" si="90"/>
        <v/>
      </c>
      <c r="AW31" s="71" t="str">
        <f t="shared" si="91"/>
        <v/>
      </c>
      <c r="AX31" s="71" t="str">
        <f t="shared" si="92"/>
        <v/>
      </c>
      <c r="AY31" s="71" t="str">
        <f t="shared" si="93"/>
        <v/>
      </c>
      <c r="AZ31" s="71" t="str">
        <f t="shared" si="94"/>
        <v/>
      </c>
      <c r="BA31" s="71" t="str">
        <f t="shared" si="95"/>
        <v/>
      </c>
      <c r="BB31" s="71" t="str">
        <f t="shared" si="96"/>
        <v/>
      </c>
      <c r="BC31" s="71" t="str">
        <f t="shared" si="97"/>
        <v/>
      </c>
      <c r="BD31" s="71" t="str">
        <f t="shared" si="98"/>
        <v/>
      </c>
      <c r="BE31" s="71" t="str">
        <f t="shared" si="99"/>
        <v/>
      </c>
      <c r="BF31" s="71" t="str">
        <f t="shared" si="100"/>
        <v/>
      </c>
      <c r="BG31" s="71" t="str">
        <f t="shared" si="101"/>
        <v/>
      </c>
      <c r="BH31" s="71" t="str">
        <f t="shared" si="55"/>
        <v/>
      </c>
      <c r="BI31" s="71" t="str">
        <f t="shared" si="56"/>
        <v/>
      </c>
      <c r="BJ31" s="71" t="str">
        <f t="shared" si="57"/>
        <v/>
      </c>
      <c r="BK31" s="71" t="str">
        <f t="shared" si="58"/>
        <v/>
      </c>
      <c r="BL31" s="71" t="str">
        <f t="shared" si="59"/>
        <v/>
      </c>
      <c r="BM31" s="71" t="str">
        <f t="shared" si="60"/>
        <v/>
      </c>
      <c r="BN31" s="71" t="str">
        <f t="shared" si="61"/>
        <v/>
      </c>
      <c r="BO31" s="80">
        <f t="shared" si="62"/>
        <v>0</v>
      </c>
      <c r="BP31" s="24">
        <f t="shared" si="63"/>
        <v>0</v>
      </c>
      <c r="BQ31" s="28" t="s">
        <v>17</v>
      </c>
      <c r="BR31" s="82" t="str">
        <f t="shared" si="102"/>
        <v/>
      </c>
      <c r="BS31" s="82" t="str">
        <f t="shared" si="102"/>
        <v/>
      </c>
      <c r="BT31" s="82" t="str">
        <f t="shared" si="102"/>
        <v/>
      </c>
      <c r="BU31" s="82" t="str">
        <f t="shared" si="102"/>
        <v/>
      </c>
      <c r="BV31" s="82" t="str">
        <f t="shared" si="102"/>
        <v/>
      </c>
      <c r="BW31" s="82" t="str">
        <f t="shared" si="102"/>
        <v/>
      </c>
      <c r="BX31" s="83">
        <f t="shared" si="65"/>
        <v>0</v>
      </c>
      <c r="BY31" s="90"/>
      <c r="BZ31" s="15">
        <f t="shared" si="66"/>
        <v>0</v>
      </c>
      <c r="CA31" s="21">
        <f t="shared" si="67"/>
        <v>0</v>
      </c>
      <c r="CB31" s="21">
        <f t="shared" si="68"/>
        <v>0</v>
      </c>
      <c r="CC31" s="21">
        <f t="shared" si="69"/>
        <v>0</v>
      </c>
      <c r="CD31" s="21">
        <f t="shared" si="70"/>
        <v>0</v>
      </c>
      <c r="CE31" s="21">
        <f t="shared" si="71"/>
        <v>0</v>
      </c>
      <c r="CF31" s="21">
        <f t="shared" si="72"/>
        <v>0</v>
      </c>
      <c r="CG31" s="21">
        <f t="shared" si="73"/>
        <v>0</v>
      </c>
      <c r="CH31" s="21">
        <f t="shared" si="74"/>
        <v>0</v>
      </c>
      <c r="CI31" s="35">
        <f t="shared" si="75"/>
        <v>0</v>
      </c>
      <c r="CJ31" s="90"/>
      <c r="CK31" s="55">
        <f t="shared" si="76"/>
        <v>0</v>
      </c>
      <c r="CL31" s="90"/>
      <c r="CM31" s="46"/>
      <c r="CO31" s="53">
        <f t="shared" si="77"/>
        <v>0</v>
      </c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1"/>
      <c r="DU31" s="53">
        <f t="shared" si="78"/>
        <v>0</v>
      </c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5"/>
    </row>
    <row r="32" spans="1:168">
      <c r="A32" s="90"/>
      <c r="B32" s="49" t="str">
        <f t="shared" si="51"/>
        <v>n/a</v>
      </c>
      <c r="C32" s="14"/>
      <c r="D32" s="6"/>
      <c r="E32" s="94"/>
      <c r="F32" s="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5"/>
      <c r="AJ32" s="90"/>
      <c r="AK32" s="74" t="str">
        <f t="shared" si="79"/>
        <v/>
      </c>
      <c r="AL32" s="71" t="str">
        <f t="shared" si="80"/>
        <v/>
      </c>
      <c r="AM32" s="71" t="str">
        <f t="shared" si="81"/>
        <v/>
      </c>
      <c r="AN32" s="71" t="str">
        <f t="shared" si="82"/>
        <v/>
      </c>
      <c r="AO32" s="71" t="str">
        <f t="shared" si="83"/>
        <v/>
      </c>
      <c r="AP32" s="71" t="str">
        <f t="shared" si="84"/>
        <v/>
      </c>
      <c r="AQ32" s="71" t="str">
        <f t="shared" si="85"/>
        <v/>
      </c>
      <c r="AR32" s="71" t="str">
        <f t="shared" si="86"/>
        <v/>
      </c>
      <c r="AS32" s="71" t="str">
        <f t="shared" si="87"/>
        <v/>
      </c>
      <c r="AT32" s="71" t="str">
        <f t="shared" si="88"/>
        <v/>
      </c>
      <c r="AU32" s="71" t="str">
        <f t="shared" si="89"/>
        <v/>
      </c>
      <c r="AV32" s="71" t="str">
        <f t="shared" si="90"/>
        <v/>
      </c>
      <c r="AW32" s="71" t="str">
        <f t="shared" si="91"/>
        <v/>
      </c>
      <c r="AX32" s="71" t="str">
        <f t="shared" si="92"/>
        <v/>
      </c>
      <c r="AY32" s="71" t="str">
        <f t="shared" si="93"/>
        <v/>
      </c>
      <c r="AZ32" s="71" t="str">
        <f t="shared" si="94"/>
        <v/>
      </c>
      <c r="BA32" s="71" t="str">
        <f t="shared" si="95"/>
        <v/>
      </c>
      <c r="BB32" s="71" t="str">
        <f t="shared" si="96"/>
        <v/>
      </c>
      <c r="BC32" s="71" t="str">
        <f t="shared" si="97"/>
        <v/>
      </c>
      <c r="BD32" s="71" t="str">
        <f t="shared" si="98"/>
        <v/>
      </c>
      <c r="BE32" s="71" t="str">
        <f t="shared" si="99"/>
        <v/>
      </c>
      <c r="BF32" s="71" t="str">
        <f t="shared" si="100"/>
        <v/>
      </c>
      <c r="BG32" s="71" t="str">
        <f t="shared" si="101"/>
        <v/>
      </c>
      <c r="BH32" s="71" t="str">
        <f t="shared" si="55"/>
        <v/>
      </c>
      <c r="BI32" s="71" t="str">
        <f t="shared" si="56"/>
        <v/>
      </c>
      <c r="BJ32" s="71" t="str">
        <f t="shared" si="57"/>
        <v/>
      </c>
      <c r="BK32" s="71" t="str">
        <f t="shared" si="58"/>
        <v/>
      </c>
      <c r="BL32" s="71" t="str">
        <f t="shared" si="59"/>
        <v/>
      </c>
      <c r="BM32" s="71" t="str">
        <f t="shared" si="60"/>
        <v/>
      </c>
      <c r="BN32" s="71" t="str">
        <f t="shared" si="61"/>
        <v/>
      </c>
      <c r="BO32" s="80">
        <f t="shared" si="62"/>
        <v>0</v>
      </c>
      <c r="BP32" s="24">
        <f t="shared" si="63"/>
        <v>0</v>
      </c>
      <c r="BQ32" s="28" t="s">
        <v>17</v>
      </c>
      <c r="BR32" s="82" t="str">
        <f t="shared" si="102"/>
        <v/>
      </c>
      <c r="BS32" s="82" t="str">
        <f t="shared" si="102"/>
        <v/>
      </c>
      <c r="BT32" s="82" t="str">
        <f t="shared" si="102"/>
        <v/>
      </c>
      <c r="BU32" s="82" t="str">
        <f t="shared" si="102"/>
        <v/>
      </c>
      <c r="BV32" s="82" t="str">
        <f t="shared" si="102"/>
        <v/>
      </c>
      <c r="BW32" s="82" t="str">
        <f t="shared" si="102"/>
        <v/>
      </c>
      <c r="BX32" s="83">
        <f t="shared" si="65"/>
        <v>0</v>
      </c>
      <c r="BY32" s="90"/>
      <c r="BZ32" s="15">
        <f t="shared" si="66"/>
        <v>0</v>
      </c>
      <c r="CA32" s="21">
        <f t="shared" si="67"/>
        <v>0</v>
      </c>
      <c r="CB32" s="21">
        <f t="shared" si="68"/>
        <v>0</v>
      </c>
      <c r="CC32" s="21">
        <f t="shared" si="69"/>
        <v>0</v>
      </c>
      <c r="CD32" s="21">
        <f t="shared" si="70"/>
        <v>0</v>
      </c>
      <c r="CE32" s="21">
        <f t="shared" si="71"/>
        <v>0</v>
      </c>
      <c r="CF32" s="21">
        <f t="shared" si="72"/>
        <v>0</v>
      </c>
      <c r="CG32" s="21">
        <f t="shared" si="73"/>
        <v>0</v>
      </c>
      <c r="CH32" s="21">
        <f t="shared" si="74"/>
        <v>0</v>
      </c>
      <c r="CI32" s="35">
        <f t="shared" si="75"/>
        <v>0</v>
      </c>
      <c r="CJ32" s="90"/>
      <c r="CK32" s="55">
        <f t="shared" si="76"/>
        <v>0</v>
      </c>
      <c r="CL32" s="90"/>
      <c r="CM32" s="46"/>
      <c r="CO32" s="53">
        <f t="shared" si="77"/>
        <v>0</v>
      </c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1"/>
      <c r="DU32" s="53">
        <f t="shared" si="78"/>
        <v>0</v>
      </c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5"/>
    </row>
    <row r="33" spans="1:156">
      <c r="A33" s="90"/>
      <c r="B33" s="49" t="str">
        <f t="shared" si="51"/>
        <v>n/a</v>
      </c>
      <c r="C33" s="14"/>
      <c r="D33" s="6"/>
      <c r="E33" s="94"/>
      <c r="F33" s="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5"/>
      <c r="AJ33" s="90"/>
      <c r="AK33" s="74" t="str">
        <f t="shared" si="79"/>
        <v/>
      </c>
      <c r="AL33" s="71" t="str">
        <f t="shared" si="80"/>
        <v/>
      </c>
      <c r="AM33" s="71" t="str">
        <f t="shared" si="81"/>
        <v/>
      </c>
      <c r="AN33" s="71" t="str">
        <f t="shared" si="82"/>
        <v/>
      </c>
      <c r="AO33" s="71" t="str">
        <f t="shared" si="83"/>
        <v/>
      </c>
      <c r="AP33" s="71" t="str">
        <f t="shared" si="84"/>
        <v/>
      </c>
      <c r="AQ33" s="71" t="str">
        <f t="shared" si="85"/>
        <v/>
      </c>
      <c r="AR33" s="71" t="str">
        <f t="shared" si="86"/>
        <v/>
      </c>
      <c r="AS33" s="71" t="str">
        <f t="shared" si="87"/>
        <v/>
      </c>
      <c r="AT33" s="71" t="str">
        <f t="shared" si="88"/>
        <v/>
      </c>
      <c r="AU33" s="71" t="str">
        <f t="shared" si="89"/>
        <v/>
      </c>
      <c r="AV33" s="71" t="str">
        <f t="shared" si="90"/>
        <v/>
      </c>
      <c r="AW33" s="71" t="str">
        <f t="shared" si="91"/>
        <v/>
      </c>
      <c r="AX33" s="71" t="str">
        <f t="shared" si="92"/>
        <v/>
      </c>
      <c r="AY33" s="71" t="str">
        <f t="shared" si="93"/>
        <v/>
      </c>
      <c r="AZ33" s="71" t="str">
        <f t="shared" si="94"/>
        <v/>
      </c>
      <c r="BA33" s="71" t="str">
        <f t="shared" si="95"/>
        <v/>
      </c>
      <c r="BB33" s="71" t="str">
        <f t="shared" si="96"/>
        <v/>
      </c>
      <c r="BC33" s="71" t="str">
        <f t="shared" si="97"/>
        <v/>
      </c>
      <c r="BD33" s="71" t="str">
        <f t="shared" si="98"/>
        <v/>
      </c>
      <c r="BE33" s="71" t="str">
        <f t="shared" si="99"/>
        <v/>
      </c>
      <c r="BF33" s="71" t="str">
        <f t="shared" si="100"/>
        <v/>
      </c>
      <c r="BG33" s="71" t="str">
        <f t="shared" si="101"/>
        <v/>
      </c>
      <c r="BH33" s="71" t="str">
        <f t="shared" si="55"/>
        <v/>
      </c>
      <c r="BI33" s="71" t="str">
        <f t="shared" si="56"/>
        <v/>
      </c>
      <c r="BJ33" s="71" t="str">
        <f t="shared" si="57"/>
        <v/>
      </c>
      <c r="BK33" s="71" t="str">
        <f t="shared" si="58"/>
        <v/>
      </c>
      <c r="BL33" s="71" t="str">
        <f t="shared" si="59"/>
        <v/>
      </c>
      <c r="BM33" s="71" t="str">
        <f t="shared" si="60"/>
        <v/>
      </c>
      <c r="BN33" s="71" t="str">
        <f t="shared" si="61"/>
        <v/>
      </c>
      <c r="BO33" s="80">
        <f t="shared" si="62"/>
        <v>0</v>
      </c>
      <c r="BP33" s="24">
        <f t="shared" si="63"/>
        <v>0</v>
      </c>
      <c r="BQ33" s="28" t="s">
        <v>17</v>
      </c>
      <c r="BR33" s="82" t="str">
        <f t="shared" si="102"/>
        <v/>
      </c>
      <c r="BS33" s="82" t="str">
        <f t="shared" si="102"/>
        <v/>
      </c>
      <c r="BT33" s="82" t="str">
        <f t="shared" si="102"/>
        <v/>
      </c>
      <c r="BU33" s="82" t="str">
        <f t="shared" si="102"/>
        <v/>
      </c>
      <c r="BV33" s="82" t="str">
        <f t="shared" si="102"/>
        <v/>
      </c>
      <c r="BW33" s="82" t="str">
        <f t="shared" si="102"/>
        <v/>
      </c>
      <c r="BX33" s="83">
        <f t="shared" si="65"/>
        <v>0</v>
      </c>
      <c r="BY33" s="90"/>
      <c r="BZ33" s="15">
        <f t="shared" si="66"/>
        <v>0</v>
      </c>
      <c r="CA33" s="21">
        <f t="shared" si="67"/>
        <v>0</v>
      </c>
      <c r="CB33" s="21">
        <f t="shared" si="68"/>
        <v>0</v>
      </c>
      <c r="CC33" s="21">
        <f t="shared" si="69"/>
        <v>0</v>
      </c>
      <c r="CD33" s="21">
        <f t="shared" si="70"/>
        <v>0</v>
      </c>
      <c r="CE33" s="21">
        <f t="shared" si="71"/>
        <v>0</v>
      </c>
      <c r="CF33" s="21">
        <f t="shared" si="72"/>
        <v>0</v>
      </c>
      <c r="CG33" s="21">
        <f t="shared" si="73"/>
        <v>0</v>
      </c>
      <c r="CH33" s="21">
        <f t="shared" si="74"/>
        <v>0</v>
      </c>
      <c r="CI33" s="35">
        <f t="shared" si="75"/>
        <v>0</v>
      </c>
      <c r="CJ33" s="90"/>
      <c r="CK33" s="55">
        <f t="shared" si="76"/>
        <v>0</v>
      </c>
      <c r="CL33" s="90"/>
      <c r="CM33" s="46"/>
      <c r="CO33" s="53">
        <f t="shared" si="77"/>
        <v>0</v>
      </c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1"/>
      <c r="DU33" s="53">
        <f t="shared" si="78"/>
        <v>0</v>
      </c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5"/>
    </row>
    <row r="34" spans="1:156">
      <c r="A34" s="90"/>
      <c r="B34" s="49" t="str">
        <f t="shared" si="51"/>
        <v>n/a</v>
      </c>
      <c r="C34" s="14"/>
      <c r="D34" s="6"/>
      <c r="E34" s="94"/>
      <c r="F34" s="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5"/>
      <c r="AJ34" s="90"/>
      <c r="AK34" s="74" t="str">
        <f t="shared" si="79"/>
        <v/>
      </c>
      <c r="AL34" s="71" t="str">
        <f t="shared" si="80"/>
        <v/>
      </c>
      <c r="AM34" s="71" t="str">
        <f t="shared" si="81"/>
        <v/>
      </c>
      <c r="AN34" s="71" t="str">
        <f t="shared" si="82"/>
        <v/>
      </c>
      <c r="AO34" s="71" t="str">
        <f t="shared" si="83"/>
        <v/>
      </c>
      <c r="AP34" s="71" t="str">
        <f t="shared" si="84"/>
        <v/>
      </c>
      <c r="AQ34" s="71" t="str">
        <f t="shared" si="85"/>
        <v/>
      </c>
      <c r="AR34" s="71" t="str">
        <f t="shared" si="86"/>
        <v/>
      </c>
      <c r="AS34" s="71" t="str">
        <f t="shared" si="87"/>
        <v/>
      </c>
      <c r="AT34" s="71" t="str">
        <f t="shared" si="88"/>
        <v/>
      </c>
      <c r="AU34" s="71" t="str">
        <f t="shared" si="89"/>
        <v/>
      </c>
      <c r="AV34" s="71" t="str">
        <f t="shared" si="90"/>
        <v/>
      </c>
      <c r="AW34" s="71" t="str">
        <f t="shared" si="91"/>
        <v/>
      </c>
      <c r="AX34" s="71" t="str">
        <f t="shared" si="92"/>
        <v/>
      </c>
      <c r="AY34" s="71" t="str">
        <f t="shared" si="93"/>
        <v/>
      </c>
      <c r="AZ34" s="71" t="str">
        <f t="shared" si="94"/>
        <v/>
      </c>
      <c r="BA34" s="71" t="str">
        <f t="shared" si="95"/>
        <v/>
      </c>
      <c r="BB34" s="71" t="str">
        <f t="shared" si="96"/>
        <v/>
      </c>
      <c r="BC34" s="71" t="str">
        <f t="shared" si="97"/>
        <v/>
      </c>
      <c r="BD34" s="71" t="str">
        <f t="shared" si="98"/>
        <v/>
      </c>
      <c r="BE34" s="71" t="str">
        <f t="shared" si="99"/>
        <v/>
      </c>
      <c r="BF34" s="71" t="str">
        <f t="shared" si="100"/>
        <v/>
      </c>
      <c r="BG34" s="71" t="str">
        <f t="shared" si="101"/>
        <v/>
      </c>
      <c r="BH34" s="71" t="str">
        <f t="shared" si="55"/>
        <v/>
      </c>
      <c r="BI34" s="71" t="str">
        <f t="shared" si="56"/>
        <v/>
      </c>
      <c r="BJ34" s="71" t="str">
        <f t="shared" si="57"/>
        <v/>
      </c>
      <c r="BK34" s="71" t="str">
        <f t="shared" si="58"/>
        <v/>
      </c>
      <c r="BL34" s="71" t="str">
        <f t="shared" si="59"/>
        <v/>
      </c>
      <c r="BM34" s="71" t="str">
        <f t="shared" si="60"/>
        <v/>
      </c>
      <c r="BN34" s="71" t="str">
        <f t="shared" si="61"/>
        <v/>
      </c>
      <c r="BO34" s="80">
        <f t="shared" si="62"/>
        <v>0</v>
      </c>
      <c r="BP34" s="24">
        <f t="shared" si="63"/>
        <v>0</v>
      </c>
      <c r="BQ34" s="28" t="s">
        <v>17</v>
      </c>
      <c r="BR34" s="82" t="str">
        <f t="shared" si="102"/>
        <v/>
      </c>
      <c r="BS34" s="82" t="str">
        <f t="shared" si="102"/>
        <v/>
      </c>
      <c r="BT34" s="82" t="str">
        <f t="shared" si="102"/>
        <v/>
      </c>
      <c r="BU34" s="82" t="str">
        <f t="shared" si="102"/>
        <v/>
      </c>
      <c r="BV34" s="82" t="str">
        <f t="shared" si="102"/>
        <v/>
      </c>
      <c r="BW34" s="82" t="str">
        <f t="shared" si="102"/>
        <v/>
      </c>
      <c r="BX34" s="83">
        <f t="shared" si="65"/>
        <v>0</v>
      </c>
      <c r="BY34" s="90"/>
      <c r="BZ34" s="15">
        <f t="shared" si="66"/>
        <v>0</v>
      </c>
      <c r="CA34" s="21">
        <f t="shared" si="67"/>
        <v>0</v>
      </c>
      <c r="CB34" s="21">
        <f t="shared" si="68"/>
        <v>0</v>
      </c>
      <c r="CC34" s="21">
        <f t="shared" si="69"/>
        <v>0</v>
      </c>
      <c r="CD34" s="21">
        <f t="shared" si="70"/>
        <v>0</v>
      </c>
      <c r="CE34" s="21">
        <f t="shared" si="71"/>
        <v>0</v>
      </c>
      <c r="CF34" s="21">
        <f t="shared" si="72"/>
        <v>0</v>
      </c>
      <c r="CG34" s="21">
        <f t="shared" si="73"/>
        <v>0</v>
      </c>
      <c r="CH34" s="21">
        <f t="shared" si="74"/>
        <v>0</v>
      </c>
      <c r="CI34" s="35">
        <f t="shared" si="75"/>
        <v>0</v>
      </c>
      <c r="CJ34" s="90"/>
      <c r="CK34" s="55">
        <f t="shared" si="76"/>
        <v>0</v>
      </c>
      <c r="CL34" s="90"/>
      <c r="CM34" s="46"/>
      <c r="CO34" s="53">
        <f t="shared" si="77"/>
        <v>0</v>
      </c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1"/>
      <c r="DU34" s="53">
        <f t="shared" si="78"/>
        <v>0</v>
      </c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5"/>
    </row>
    <row r="35" spans="1:156">
      <c r="A35" s="90"/>
      <c r="B35" s="49" t="str">
        <f t="shared" si="51"/>
        <v>n/a</v>
      </c>
      <c r="C35" s="14"/>
      <c r="D35" s="6"/>
      <c r="E35" s="94"/>
      <c r="F35" s="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5"/>
      <c r="AJ35" s="90"/>
      <c r="AK35" s="74" t="str">
        <f t="shared" si="79"/>
        <v/>
      </c>
      <c r="AL35" s="71" t="str">
        <f t="shared" si="80"/>
        <v/>
      </c>
      <c r="AM35" s="71" t="str">
        <f t="shared" si="81"/>
        <v/>
      </c>
      <c r="AN35" s="71" t="str">
        <f t="shared" si="82"/>
        <v/>
      </c>
      <c r="AO35" s="71" t="str">
        <f t="shared" si="83"/>
        <v/>
      </c>
      <c r="AP35" s="71" t="str">
        <f t="shared" si="84"/>
        <v/>
      </c>
      <c r="AQ35" s="71" t="str">
        <f t="shared" si="85"/>
        <v/>
      </c>
      <c r="AR35" s="71" t="str">
        <f t="shared" si="86"/>
        <v/>
      </c>
      <c r="AS35" s="71" t="str">
        <f t="shared" si="87"/>
        <v/>
      </c>
      <c r="AT35" s="71" t="str">
        <f t="shared" si="88"/>
        <v/>
      </c>
      <c r="AU35" s="71" t="str">
        <f t="shared" si="89"/>
        <v/>
      </c>
      <c r="AV35" s="71" t="str">
        <f t="shared" si="90"/>
        <v/>
      </c>
      <c r="AW35" s="71" t="str">
        <f t="shared" si="91"/>
        <v/>
      </c>
      <c r="AX35" s="71" t="str">
        <f t="shared" si="92"/>
        <v/>
      </c>
      <c r="AY35" s="71" t="str">
        <f t="shared" si="93"/>
        <v/>
      </c>
      <c r="AZ35" s="71" t="str">
        <f t="shared" si="94"/>
        <v/>
      </c>
      <c r="BA35" s="71" t="str">
        <f t="shared" si="95"/>
        <v/>
      </c>
      <c r="BB35" s="71" t="str">
        <f t="shared" si="96"/>
        <v/>
      </c>
      <c r="BC35" s="71" t="str">
        <f t="shared" si="97"/>
        <v/>
      </c>
      <c r="BD35" s="71" t="str">
        <f t="shared" si="98"/>
        <v/>
      </c>
      <c r="BE35" s="71" t="str">
        <f t="shared" si="99"/>
        <v/>
      </c>
      <c r="BF35" s="71" t="str">
        <f t="shared" si="100"/>
        <v/>
      </c>
      <c r="BG35" s="71" t="str">
        <f t="shared" si="101"/>
        <v/>
      </c>
      <c r="BH35" s="71" t="str">
        <f t="shared" si="55"/>
        <v/>
      </c>
      <c r="BI35" s="71" t="str">
        <f t="shared" si="56"/>
        <v/>
      </c>
      <c r="BJ35" s="71" t="str">
        <f t="shared" si="57"/>
        <v/>
      </c>
      <c r="BK35" s="71" t="str">
        <f t="shared" si="58"/>
        <v/>
      </c>
      <c r="BL35" s="71" t="str">
        <f t="shared" si="59"/>
        <v/>
      </c>
      <c r="BM35" s="71" t="str">
        <f t="shared" si="60"/>
        <v/>
      </c>
      <c r="BN35" s="71" t="str">
        <f t="shared" si="61"/>
        <v/>
      </c>
      <c r="BO35" s="80">
        <f t="shared" si="62"/>
        <v>0</v>
      </c>
      <c r="BP35" s="24">
        <f t="shared" si="63"/>
        <v>0</v>
      </c>
      <c r="BQ35" s="28" t="s">
        <v>17</v>
      </c>
      <c r="BR35" s="82" t="str">
        <f t="shared" si="102"/>
        <v/>
      </c>
      <c r="BS35" s="82" t="str">
        <f t="shared" si="102"/>
        <v/>
      </c>
      <c r="BT35" s="82" t="str">
        <f t="shared" si="102"/>
        <v/>
      </c>
      <c r="BU35" s="82" t="str">
        <f t="shared" si="102"/>
        <v/>
      </c>
      <c r="BV35" s="82" t="str">
        <f t="shared" si="102"/>
        <v/>
      </c>
      <c r="BW35" s="82" t="str">
        <f t="shared" si="102"/>
        <v/>
      </c>
      <c r="BX35" s="83">
        <f t="shared" si="65"/>
        <v>0</v>
      </c>
      <c r="BY35" s="90"/>
      <c r="BZ35" s="15">
        <f t="shared" si="66"/>
        <v>0</v>
      </c>
      <c r="CA35" s="21">
        <f t="shared" si="67"/>
        <v>0</v>
      </c>
      <c r="CB35" s="21">
        <f t="shared" si="68"/>
        <v>0</v>
      </c>
      <c r="CC35" s="21">
        <f t="shared" si="69"/>
        <v>0</v>
      </c>
      <c r="CD35" s="21">
        <f t="shared" si="70"/>
        <v>0</v>
      </c>
      <c r="CE35" s="21">
        <f t="shared" si="71"/>
        <v>0</v>
      </c>
      <c r="CF35" s="21">
        <f t="shared" si="72"/>
        <v>0</v>
      </c>
      <c r="CG35" s="21">
        <f t="shared" si="73"/>
        <v>0</v>
      </c>
      <c r="CH35" s="21">
        <f t="shared" si="74"/>
        <v>0</v>
      </c>
      <c r="CI35" s="35">
        <f t="shared" si="75"/>
        <v>0</v>
      </c>
      <c r="CJ35" s="90"/>
      <c r="CK35" s="55">
        <f t="shared" si="76"/>
        <v>0</v>
      </c>
      <c r="CL35" s="90"/>
      <c r="CM35" s="46"/>
      <c r="CO35" s="53">
        <f t="shared" si="77"/>
        <v>0</v>
      </c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1"/>
      <c r="DU35" s="53">
        <f t="shared" si="78"/>
        <v>0</v>
      </c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5"/>
    </row>
    <row r="36" spans="1:156">
      <c r="A36" s="90"/>
      <c r="B36" s="50" t="str">
        <f t="shared" si="51"/>
        <v>n/a</v>
      </c>
      <c r="C36" s="10"/>
      <c r="D36" s="7"/>
      <c r="E36" s="94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90"/>
      <c r="AK36" s="75" t="str">
        <f t="shared" si="79"/>
        <v/>
      </c>
      <c r="AL36" s="76" t="str">
        <f t="shared" si="80"/>
        <v/>
      </c>
      <c r="AM36" s="76" t="str">
        <f t="shared" si="81"/>
        <v/>
      </c>
      <c r="AN36" s="76" t="str">
        <f t="shared" si="82"/>
        <v/>
      </c>
      <c r="AO36" s="76" t="str">
        <f t="shared" si="83"/>
        <v/>
      </c>
      <c r="AP36" s="76" t="str">
        <f t="shared" si="84"/>
        <v/>
      </c>
      <c r="AQ36" s="76" t="str">
        <f t="shared" si="85"/>
        <v/>
      </c>
      <c r="AR36" s="76" t="str">
        <f t="shared" si="86"/>
        <v/>
      </c>
      <c r="AS36" s="76" t="str">
        <f t="shared" si="87"/>
        <v/>
      </c>
      <c r="AT36" s="76" t="str">
        <f t="shared" si="88"/>
        <v/>
      </c>
      <c r="AU36" s="76" t="str">
        <f t="shared" si="89"/>
        <v/>
      </c>
      <c r="AV36" s="76" t="str">
        <f t="shared" si="90"/>
        <v/>
      </c>
      <c r="AW36" s="76" t="str">
        <f t="shared" si="91"/>
        <v/>
      </c>
      <c r="AX36" s="76" t="str">
        <f t="shared" si="92"/>
        <v/>
      </c>
      <c r="AY36" s="76" t="str">
        <f t="shared" si="93"/>
        <v/>
      </c>
      <c r="AZ36" s="76" t="str">
        <f t="shared" si="94"/>
        <v/>
      </c>
      <c r="BA36" s="76" t="str">
        <f t="shared" si="95"/>
        <v/>
      </c>
      <c r="BB36" s="76" t="str">
        <f t="shared" si="96"/>
        <v/>
      </c>
      <c r="BC36" s="76" t="str">
        <f t="shared" si="97"/>
        <v/>
      </c>
      <c r="BD36" s="76" t="str">
        <f t="shared" si="98"/>
        <v/>
      </c>
      <c r="BE36" s="76" t="str">
        <f t="shared" si="99"/>
        <v/>
      </c>
      <c r="BF36" s="76" t="str">
        <f t="shared" si="100"/>
        <v/>
      </c>
      <c r="BG36" s="76" t="str">
        <f t="shared" si="101"/>
        <v/>
      </c>
      <c r="BH36" s="76" t="str">
        <f t="shared" si="55"/>
        <v/>
      </c>
      <c r="BI36" s="76" t="str">
        <f t="shared" si="56"/>
        <v/>
      </c>
      <c r="BJ36" s="76" t="str">
        <f t="shared" si="57"/>
        <v/>
      </c>
      <c r="BK36" s="76" t="str">
        <f t="shared" si="58"/>
        <v/>
      </c>
      <c r="BL36" s="76" t="str">
        <f t="shared" si="59"/>
        <v/>
      </c>
      <c r="BM36" s="76" t="str">
        <f t="shared" si="60"/>
        <v/>
      </c>
      <c r="BN36" s="76" t="str">
        <f t="shared" si="61"/>
        <v/>
      </c>
      <c r="BO36" s="81">
        <f t="shared" si="62"/>
        <v>0</v>
      </c>
      <c r="BP36" s="27">
        <f t="shared" si="63"/>
        <v>0</v>
      </c>
      <c r="BQ36" s="29" t="s">
        <v>17</v>
      </c>
      <c r="BR36" s="84" t="str">
        <f t="shared" si="102"/>
        <v/>
      </c>
      <c r="BS36" s="84" t="str">
        <f t="shared" si="102"/>
        <v/>
      </c>
      <c r="BT36" s="84" t="str">
        <f t="shared" si="102"/>
        <v/>
      </c>
      <c r="BU36" s="84" t="str">
        <f t="shared" si="102"/>
        <v/>
      </c>
      <c r="BV36" s="84" t="str">
        <f t="shared" si="102"/>
        <v/>
      </c>
      <c r="BW36" s="84" t="str">
        <f t="shared" si="102"/>
        <v/>
      </c>
      <c r="BX36" s="85">
        <f t="shared" si="65"/>
        <v>0</v>
      </c>
      <c r="BY36" s="90"/>
      <c r="BZ36" s="16">
        <f t="shared" si="66"/>
        <v>0</v>
      </c>
      <c r="CA36" s="36">
        <f t="shared" si="67"/>
        <v>0</v>
      </c>
      <c r="CB36" s="36">
        <f t="shared" si="68"/>
        <v>0</v>
      </c>
      <c r="CC36" s="36">
        <f t="shared" si="69"/>
        <v>0</v>
      </c>
      <c r="CD36" s="36">
        <f t="shared" si="70"/>
        <v>0</v>
      </c>
      <c r="CE36" s="36">
        <f t="shared" si="71"/>
        <v>0</v>
      </c>
      <c r="CF36" s="36">
        <f t="shared" si="72"/>
        <v>0</v>
      </c>
      <c r="CG36" s="36">
        <f t="shared" si="73"/>
        <v>0</v>
      </c>
      <c r="CH36" s="36">
        <f t="shared" si="74"/>
        <v>0</v>
      </c>
      <c r="CI36" s="37">
        <f t="shared" si="75"/>
        <v>0</v>
      </c>
      <c r="CJ36" s="90"/>
      <c r="CK36" s="56">
        <f t="shared" si="76"/>
        <v>0</v>
      </c>
      <c r="CL36" s="90"/>
      <c r="CM36" s="46"/>
      <c r="CO36" s="54">
        <f t="shared" si="77"/>
        <v>0</v>
      </c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5"/>
      <c r="DU36" s="54">
        <f t="shared" si="78"/>
        <v>0</v>
      </c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1"/>
    </row>
    <row r="37" spans="1:156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46"/>
    </row>
    <row r="38" spans="1:156">
      <c r="A38" s="46"/>
      <c r="B38" s="45" t="s">
        <v>33</v>
      </c>
      <c r="C38" s="45"/>
      <c r="D38" s="70" t="s">
        <v>35</v>
      </c>
      <c r="E38" s="46"/>
      <c r="F38" s="70" t="s">
        <v>35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46"/>
      <c r="AK38" s="45" t="s">
        <v>24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6"/>
      <c r="BZ38" s="45" t="s">
        <v>34</v>
      </c>
      <c r="CA38" s="45"/>
      <c r="CB38" s="45"/>
      <c r="CC38" s="45"/>
      <c r="CD38" s="45"/>
      <c r="CE38" s="45"/>
      <c r="CF38" s="45"/>
      <c r="CG38" s="45"/>
      <c r="CH38" s="45"/>
      <c r="CI38" s="45"/>
      <c r="CJ38" s="46"/>
      <c r="CK38" s="45" t="s">
        <v>34</v>
      </c>
      <c r="CL38" s="46"/>
      <c r="CM38" s="46"/>
      <c r="CN38" s="46"/>
      <c r="CO38" s="70" t="s">
        <v>23</v>
      </c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46"/>
      <c r="DU38" s="70" t="s">
        <v>23</v>
      </c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46"/>
    </row>
    <row r="40" spans="1:156">
      <c r="B40" s="17" t="s">
        <v>30</v>
      </c>
      <c r="C40" s="17"/>
    </row>
    <row r="41" spans="1:156">
      <c r="B41" s="1" t="s">
        <v>31</v>
      </c>
    </row>
    <row r="42" spans="1:156">
      <c r="B42" s="1" t="s">
        <v>32</v>
      </c>
    </row>
    <row r="43" spans="1:156">
      <c r="B43" s="1" t="s">
        <v>36</v>
      </c>
    </row>
    <row r="44" spans="1:156">
      <c r="B44" s="1" t="s">
        <v>37</v>
      </c>
    </row>
    <row r="45" spans="1:156">
      <c r="B45" s="1" t="s">
        <v>39</v>
      </c>
    </row>
    <row r="48" spans="1:156">
      <c r="Q48" s="14"/>
    </row>
    <row r="49" spans="17:17">
      <c r="Q49" s="14"/>
    </row>
    <row r="50" spans="17:17">
      <c r="Q50" s="14"/>
    </row>
    <row r="51" spans="17:17">
      <c r="Q51" s="14"/>
    </row>
    <row r="52" spans="17:17">
      <c r="Q52" s="14"/>
    </row>
    <row r="53" spans="17:17">
      <c r="Q53" s="14"/>
    </row>
  </sheetData>
  <mergeCells count="1">
    <mergeCell ref="F4:AH4"/>
  </mergeCells>
  <phoneticPr fontId="8" type="noConversion"/>
  <conditionalFormatting sqref="Q48:Q53 DV9:EY36 B9:C36 F9:AI36">
    <cfRule type="cellIs" dxfId="23" priority="1" stopIfTrue="1" operator="equal">
      <formula>1</formula>
    </cfRule>
    <cfRule type="cellIs" dxfId="22" priority="2" stopIfTrue="1" operator="equal">
      <formula>2</formula>
    </cfRule>
    <cfRule type="cellIs" dxfId="21" priority="3" stopIfTrue="1" operator="equal">
      <formula>3</formula>
    </cfRule>
  </conditionalFormatting>
  <conditionalFormatting sqref="F5:AI5 BR5:BX5 AK5:BN5 AK9:BN36">
    <cfRule type="cellIs" dxfId="20" priority="4" stopIfTrue="1" operator="equal">
      <formula>0</formula>
    </cfRule>
  </conditionalFormatting>
  <conditionalFormatting sqref="BZ9:CI36">
    <cfRule type="cellIs" dxfId="19" priority="5" stopIfTrue="1" operator="equal">
      <formula>0</formula>
    </cfRule>
    <cfRule type="cellIs" dxfId="18" priority="6" stopIfTrue="1" operator="greaterThan">
      <formula>0</formula>
    </cfRule>
  </conditionalFormatting>
  <dataValidations disablePrompts="1" count="1">
    <dataValidation type="list" allowBlank="1" showInputMessage="1" showErrorMessage="1" sqref="B5">
      <formula1>$BQ$8:$BW$8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35"/>
  <sheetViews>
    <sheetView zoomScaleNormal="100" workbookViewId="0">
      <selection activeCell="N17" sqref="N17"/>
    </sheetView>
  </sheetViews>
  <sheetFormatPr baseColWidth="10" defaultRowHeight="11.25"/>
  <cols>
    <col min="1" max="1" width="7.140625" style="125" customWidth="1"/>
    <col min="2" max="2" width="5.7109375" style="125" customWidth="1"/>
    <col min="3" max="3" width="25.7109375" style="125" customWidth="1"/>
    <col min="4" max="4" width="1.28515625" style="125" customWidth="1"/>
    <col min="5" max="25" width="2.7109375" style="125" customWidth="1"/>
    <col min="26" max="26" width="1.28515625" style="125" customWidth="1"/>
    <col min="27" max="27" width="6.7109375" style="130" customWidth="1"/>
    <col min="28" max="28" width="1.28515625" style="125" customWidth="1"/>
    <col min="29" max="38" width="3.28515625" style="130" customWidth="1"/>
    <col min="39" max="16384" width="11.42578125" style="125"/>
  </cols>
  <sheetData>
    <row r="1" spans="1:38">
      <c r="A1" s="154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</row>
    <row r="2" spans="1:38" ht="3.75" customHeight="1">
      <c r="A2" s="124"/>
      <c r="B2" s="124"/>
      <c r="N2" s="126"/>
    </row>
    <row r="3" spans="1:38">
      <c r="E3" s="150" t="s">
        <v>27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2"/>
      <c r="Z3" s="127"/>
      <c r="AA3" s="128"/>
      <c r="AC3" s="122"/>
      <c r="AD3" s="122"/>
      <c r="AE3" s="122"/>
      <c r="AF3" s="122"/>
      <c r="AG3" s="122"/>
      <c r="AH3" s="122"/>
      <c r="AI3" s="122"/>
      <c r="AJ3" s="122"/>
      <c r="AK3" s="122"/>
      <c r="AL3" s="122"/>
    </row>
    <row r="4" spans="1:38">
      <c r="A4" s="138">
        <f ca="1">'2011 Statistik SF'!B5</f>
        <v>6</v>
      </c>
      <c r="C4" s="124" t="s">
        <v>52</v>
      </c>
      <c r="E4" s="131">
        <f ca="1">'2011 Statistik SF'!F5</f>
        <v>6</v>
      </c>
      <c r="F4" s="131">
        <f ca="1">'2011 Statistik SF'!G5</f>
        <v>6</v>
      </c>
      <c r="G4" s="131">
        <f ca="1">'2011 Statistik SF'!H5</f>
        <v>5</v>
      </c>
      <c r="H4" s="131">
        <f ca="1">'2011 Statistik SF'!I5</f>
        <v>4</v>
      </c>
      <c r="I4" s="131">
        <f ca="1">'2011 Statistik SF'!J5</f>
        <v>4</v>
      </c>
      <c r="J4" s="131">
        <f ca="1">'2011 Statistik SF'!K5</f>
        <v>7</v>
      </c>
      <c r="K4" s="131">
        <f ca="1">'2011 Statistik SF'!L5</f>
        <v>6</v>
      </c>
      <c r="L4" s="131">
        <f ca="1">'2011 Statistik SF'!M5</f>
        <v>6</v>
      </c>
      <c r="M4" s="131">
        <f ca="1">'2011 Statistik SF'!N5</f>
        <v>5</v>
      </c>
      <c r="N4" s="131">
        <f ca="1">'2011 Statistik SF'!O5</f>
        <v>5</v>
      </c>
      <c r="O4" s="131">
        <f ca="1">'2011 Statistik SF'!P5</f>
        <v>5</v>
      </c>
      <c r="P4" s="131">
        <f ca="1">'2011 Statistik SF'!Q5</f>
        <v>4</v>
      </c>
      <c r="Q4" s="131">
        <f ca="1">'2011 Statistik SF'!R5</f>
        <v>4</v>
      </c>
      <c r="R4" s="131">
        <f ca="1">'2011 Statistik SF'!S5</f>
        <v>3</v>
      </c>
      <c r="S4" s="131">
        <f ca="1">'2011 Statistik SF'!T5</f>
        <v>0</v>
      </c>
      <c r="T4" s="131">
        <f ca="1">'2011 Statistik SF'!U5</f>
        <v>0</v>
      </c>
      <c r="U4" s="131">
        <f ca="1">'2011 Statistik SF'!V5</f>
        <v>7</v>
      </c>
      <c r="V4" s="131">
        <f ca="1">'2011 Statistik SF'!W5</f>
        <v>7</v>
      </c>
      <c r="W4" s="131">
        <f ca="1">'2011 Statistik SF'!X5</f>
        <v>5</v>
      </c>
      <c r="X4" s="131">
        <f ca="1">'2011 Statistik SF'!Y5</f>
        <v>6</v>
      </c>
      <c r="Y4" s="131">
        <f ca="1">'2011 Statistik SF'!Z5</f>
        <v>4</v>
      </c>
      <c r="Z4" s="128"/>
      <c r="AA4" s="132"/>
      <c r="AC4" s="122"/>
      <c r="AD4" s="122"/>
      <c r="AE4" s="122"/>
      <c r="AF4" s="122"/>
      <c r="AG4" s="122"/>
      <c r="AH4" s="122"/>
      <c r="AI4" s="122"/>
      <c r="AJ4" s="122">
        <v>1</v>
      </c>
      <c r="AK4" s="122"/>
      <c r="AL4" s="122"/>
    </row>
    <row r="5" spans="1:38" ht="12.75" customHeight="1">
      <c r="D5" s="124"/>
    </row>
    <row r="6" spans="1:38">
      <c r="E6" s="153" t="s">
        <v>6</v>
      </c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29"/>
      <c r="AA6" s="133" t="s">
        <v>5</v>
      </c>
      <c r="AC6" s="155" t="s">
        <v>15</v>
      </c>
      <c r="AD6" s="156"/>
      <c r="AE6" s="156"/>
      <c r="AF6" s="156"/>
      <c r="AG6" s="156"/>
      <c r="AH6" s="156"/>
      <c r="AI6" s="156"/>
      <c r="AJ6" s="156"/>
      <c r="AK6" s="156"/>
      <c r="AL6" s="157"/>
    </row>
    <row r="7" spans="1:38" ht="11.25" customHeight="1">
      <c r="A7" s="133" t="s">
        <v>3</v>
      </c>
      <c r="B7" s="133" t="s">
        <v>40</v>
      </c>
      <c r="C7" s="134" t="s">
        <v>38</v>
      </c>
      <c r="D7" s="124"/>
      <c r="E7" s="133">
        <v>1</v>
      </c>
      <c r="F7" s="133">
        <v>2</v>
      </c>
      <c r="G7" s="133">
        <v>3</v>
      </c>
      <c r="H7" s="133">
        <v>4</v>
      </c>
      <c r="I7" s="133">
        <v>5</v>
      </c>
      <c r="J7" s="133">
        <v>6</v>
      </c>
      <c r="K7" s="133">
        <v>7</v>
      </c>
      <c r="L7" s="133">
        <v>8</v>
      </c>
      <c r="M7" s="133">
        <v>9</v>
      </c>
      <c r="N7" s="133">
        <v>10</v>
      </c>
      <c r="O7" s="133">
        <v>11</v>
      </c>
      <c r="P7" s="133">
        <v>12</v>
      </c>
      <c r="Q7" s="133">
        <v>13</v>
      </c>
      <c r="R7" s="133">
        <v>14</v>
      </c>
      <c r="S7" s="133">
        <v>15</v>
      </c>
      <c r="T7" s="133">
        <v>16</v>
      </c>
      <c r="U7" s="133">
        <v>17</v>
      </c>
      <c r="V7" s="133">
        <v>18</v>
      </c>
      <c r="W7" s="133">
        <v>19</v>
      </c>
      <c r="X7" s="133">
        <v>20</v>
      </c>
      <c r="Y7" s="133">
        <v>21</v>
      </c>
      <c r="Z7" s="129"/>
      <c r="AA7" s="133" t="s">
        <v>7</v>
      </c>
      <c r="AB7" s="130"/>
      <c r="AC7" s="133">
        <v>1</v>
      </c>
      <c r="AD7" s="133">
        <v>2</v>
      </c>
      <c r="AE7" s="133">
        <v>3</v>
      </c>
      <c r="AF7" s="133">
        <v>4</v>
      </c>
      <c r="AG7" s="133">
        <v>5</v>
      </c>
      <c r="AH7" s="133">
        <v>6</v>
      </c>
      <c r="AI7" s="133">
        <v>7</v>
      </c>
      <c r="AJ7" s="133">
        <v>8</v>
      </c>
      <c r="AK7" s="133">
        <v>9</v>
      </c>
      <c r="AL7" s="133">
        <v>10</v>
      </c>
    </row>
    <row r="8" spans="1:38" ht="11.25" customHeight="1">
      <c r="A8" s="135">
        <f ca="1">'2011 Statistik SF'!B9</f>
        <v>1</v>
      </c>
      <c r="B8" s="136">
        <f ca="1">'2011 Statistik SF'!C9</f>
        <v>536</v>
      </c>
      <c r="C8" s="137" t="str">
        <f ca="1">'2011 Statistik SF'!D9</f>
        <v>Schlindwein, Rolf</v>
      </c>
      <c r="E8" s="136">
        <f ca="1">'2011 Statistik SF'!F9</f>
        <v>1</v>
      </c>
      <c r="F8" s="136">
        <f ca="1">'2011 Statistik SF'!G9</f>
        <v>1</v>
      </c>
      <c r="G8" s="136" t="str">
        <f ca="1">'2011 Statistik SF'!H9</f>
        <v>-</v>
      </c>
      <c r="H8" s="136">
        <f ca="1">'2011 Statistik SF'!I9</f>
        <v>1</v>
      </c>
      <c r="I8" s="136">
        <f ca="1">'2011 Statistik SF'!J9</f>
        <v>1</v>
      </c>
      <c r="J8" s="136">
        <f ca="1">'2011 Statistik SF'!K9</f>
        <v>1</v>
      </c>
      <c r="K8" s="136">
        <f ca="1">'2011 Statistik SF'!L9</f>
        <v>1</v>
      </c>
      <c r="L8" s="136">
        <f ca="1">'2011 Statistik SF'!M9</f>
        <v>1</v>
      </c>
      <c r="M8" s="136">
        <f ca="1">'2011 Statistik SF'!N9</f>
        <v>1</v>
      </c>
      <c r="N8" s="136">
        <f ca="1">'2011 Statistik SF'!O9</f>
        <v>1</v>
      </c>
      <c r="O8" s="136">
        <f ca="1">'2011 Statistik SF'!P9</f>
        <v>1</v>
      </c>
      <c r="P8" s="136">
        <f ca="1">'2011 Statistik SF'!Q9</f>
        <v>1</v>
      </c>
      <c r="Q8" s="136">
        <f ca="1">'2011 Statistik SF'!R9</f>
        <v>1</v>
      </c>
      <c r="R8" s="136">
        <f ca="1">'2011 Statistik SF'!S9</f>
        <v>2</v>
      </c>
      <c r="S8" s="136" t="str">
        <f ca="1">'2011 Statistik SF'!T9</f>
        <v>-</v>
      </c>
      <c r="T8" s="136" t="str">
        <f ca="1">'2011 Statistik SF'!U9</f>
        <v>-</v>
      </c>
      <c r="U8" s="136">
        <f ca="1">'2011 Statistik SF'!V9</f>
        <v>1</v>
      </c>
      <c r="V8" s="136">
        <f ca="1">'2011 Statistik SF'!W9</f>
        <v>1</v>
      </c>
      <c r="W8" s="136" t="str">
        <f ca="1">'2011 Statistik SF'!X9</f>
        <v>-</v>
      </c>
      <c r="X8" s="136">
        <f ca="1">'2011 Statistik SF'!Y9</f>
        <v>1</v>
      </c>
      <c r="Y8" s="136" t="str">
        <f ca="1">'2011 Statistik SF'!Z9</f>
        <v>-</v>
      </c>
      <c r="Z8" s="130"/>
      <c r="AA8" s="139">
        <f ca="1">'2011 Statistik SF'!BX9</f>
        <v>128.85999999999999</v>
      </c>
      <c r="AB8" s="130"/>
      <c r="AC8" s="133">
        <f t="shared" ref="AC8:AC35" si="0">COUNTIF($E8:$Y8,1)</f>
        <v>15</v>
      </c>
      <c r="AD8" s="133">
        <f t="shared" ref="AD8:AD35" si="1">COUNTIF($E8:$Y8,2)</f>
        <v>1</v>
      </c>
      <c r="AE8" s="133">
        <f t="shared" ref="AE8:AE35" si="2">COUNTIF($E8:$Y8,3)</f>
        <v>0</v>
      </c>
      <c r="AF8" s="133">
        <f t="shared" ref="AF8:AF35" si="3">COUNTIF($E8:$Y8,4)</f>
        <v>0</v>
      </c>
      <c r="AG8" s="133">
        <f t="shared" ref="AG8:AG35" si="4">COUNTIF($E8:$Y8,5)</f>
        <v>0</v>
      </c>
      <c r="AH8" s="133">
        <f t="shared" ref="AH8:AH35" si="5">COUNTIF($E8:$Y8,6)</f>
        <v>0</v>
      </c>
      <c r="AI8" s="133">
        <f t="shared" ref="AI8:AI35" si="6">COUNTIF($E8:$Y8,7)</f>
        <v>0</v>
      </c>
      <c r="AJ8" s="133">
        <f t="shared" ref="AJ8:AJ35" si="7">COUNTIF($E8:$Y8,8)</f>
        <v>0</v>
      </c>
      <c r="AK8" s="133">
        <f t="shared" ref="AK8:AK35" si="8">COUNTIF($E8:$Y8,9)</f>
        <v>0</v>
      </c>
      <c r="AL8" s="133">
        <f t="shared" ref="AL8:AL35" si="9">COUNTIF($E8:$Y8,10)</f>
        <v>0</v>
      </c>
    </row>
    <row r="9" spans="1:38" ht="11.25" customHeight="1">
      <c r="A9" s="135">
        <f ca="1">'2011 Statistik SF'!B10</f>
        <v>2</v>
      </c>
      <c r="B9" s="136">
        <f ca="1">'2011 Statistik SF'!C10</f>
        <v>544</v>
      </c>
      <c r="C9" s="137" t="str">
        <f ca="1">'2011 Statistik SF'!D10</f>
        <v>Stauder, Markus</v>
      </c>
      <c r="E9" s="136">
        <f ca="1">'2011 Statistik SF'!F10</f>
        <v>3</v>
      </c>
      <c r="F9" s="136">
        <f ca="1">'2011 Statistik SF'!G10</f>
        <v>3</v>
      </c>
      <c r="G9" s="136">
        <f ca="1">'2011 Statistik SF'!H10</f>
        <v>1</v>
      </c>
      <c r="H9" s="136">
        <f ca="1">'2011 Statistik SF'!I10</f>
        <v>3</v>
      </c>
      <c r="I9" s="136">
        <f ca="1">'2011 Statistik SF'!J10</f>
        <v>2</v>
      </c>
      <c r="J9" s="136">
        <f ca="1">'2011 Statistik SF'!K10</f>
        <v>2</v>
      </c>
      <c r="K9" s="136">
        <f ca="1">'2011 Statistik SF'!L10</f>
        <v>2</v>
      </c>
      <c r="L9" s="136">
        <f ca="1">'2011 Statistik SF'!M10</f>
        <v>2</v>
      </c>
      <c r="M9" s="136" t="str">
        <f ca="1">'2011 Statistik SF'!N10</f>
        <v>-</v>
      </c>
      <c r="N9" s="136" t="str">
        <f ca="1">'2011 Statistik SF'!O10</f>
        <v>-</v>
      </c>
      <c r="O9" s="136" t="str">
        <f ca="1">'2011 Statistik SF'!P10</f>
        <v>-</v>
      </c>
      <c r="P9" s="136" t="str">
        <f ca="1">'2011 Statistik SF'!Q10</f>
        <v>-</v>
      </c>
      <c r="Q9" s="136" t="str">
        <f ca="1">'2011 Statistik SF'!R10</f>
        <v>-</v>
      </c>
      <c r="R9" s="136" t="str">
        <f ca="1">'2011 Statistik SF'!S10</f>
        <v>-</v>
      </c>
      <c r="S9" s="136" t="str">
        <f ca="1">'2011 Statistik SF'!T10</f>
        <v>-</v>
      </c>
      <c r="T9" s="136" t="str">
        <f ca="1">'2011 Statistik SF'!U10</f>
        <v>-</v>
      </c>
      <c r="U9" s="136">
        <f ca="1">'2011 Statistik SF'!V10</f>
        <v>2</v>
      </c>
      <c r="V9" s="136">
        <f ca="1">'2011 Statistik SF'!W10</f>
        <v>2</v>
      </c>
      <c r="W9" s="136">
        <f ca="1">'2011 Statistik SF'!X10</f>
        <v>1</v>
      </c>
      <c r="X9" s="136">
        <f ca="1">'2011 Statistik SF'!Y10</f>
        <v>2</v>
      </c>
      <c r="Y9" s="136">
        <f ca="1">'2011 Statistik SF'!Z10</f>
        <v>1</v>
      </c>
      <c r="Z9" s="130"/>
      <c r="AA9" s="139">
        <f ca="1">'2011 Statistik SF'!BX10</f>
        <v>88.93</v>
      </c>
      <c r="AB9" s="130"/>
      <c r="AC9" s="133">
        <f t="shared" si="0"/>
        <v>3</v>
      </c>
      <c r="AD9" s="133">
        <f t="shared" si="1"/>
        <v>7</v>
      </c>
      <c r="AE9" s="133">
        <f t="shared" si="2"/>
        <v>3</v>
      </c>
      <c r="AF9" s="133">
        <f t="shared" si="3"/>
        <v>0</v>
      </c>
      <c r="AG9" s="133">
        <f t="shared" si="4"/>
        <v>0</v>
      </c>
      <c r="AH9" s="133">
        <f t="shared" si="5"/>
        <v>0</v>
      </c>
      <c r="AI9" s="133">
        <f t="shared" si="6"/>
        <v>0</v>
      </c>
      <c r="AJ9" s="133">
        <f t="shared" si="7"/>
        <v>0</v>
      </c>
      <c r="AK9" s="133">
        <f t="shared" si="8"/>
        <v>0</v>
      </c>
      <c r="AL9" s="133">
        <f t="shared" si="9"/>
        <v>0</v>
      </c>
    </row>
    <row r="10" spans="1:38" ht="11.25" customHeight="1">
      <c r="A10" s="135">
        <f ca="1">'2011 Statistik SF'!B11</f>
        <v>3</v>
      </c>
      <c r="B10" s="136">
        <f ca="1">'2011 Statistik SF'!C11</f>
        <v>549</v>
      </c>
      <c r="C10" s="137" t="str">
        <f ca="1">'2011 Statistik SF'!D11</f>
        <v>Kutsch, Jürgen</v>
      </c>
      <c r="E10" s="136" t="str">
        <f ca="1">'2011 Statistik SF'!F11</f>
        <v>-</v>
      </c>
      <c r="F10" s="136" t="str">
        <f ca="1">'2011 Statistik SF'!G11</f>
        <v>-</v>
      </c>
      <c r="G10" s="136" t="str">
        <f ca="1">'2011 Statistik SF'!H11</f>
        <v>-</v>
      </c>
      <c r="H10" s="136">
        <f ca="1">'2011 Statistik SF'!I11</f>
        <v>2</v>
      </c>
      <c r="I10" s="136">
        <f ca="1">'2011 Statistik SF'!J11</f>
        <v>4</v>
      </c>
      <c r="J10" s="136">
        <f ca="1">'2011 Statistik SF'!K11</f>
        <v>4</v>
      </c>
      <c r="K10" s="136">
        <f ca="1">'2011 Statistik SF'!L11</f>
        <v>4</v>
      </c>
      <c r="L10" s="136">
        <f ca="1">'2011 Statistik SF'!M11</f>
        <v>4</v>
      </c>
      <c r="M10" s="136">
        <f ca="1">'2011 Statistik SF'!N11</f>
        <v>5</v>
      </c>
      <c r="N10" s="136">
        <f ca="1">'2011 Statistik SF'!O11</f>
        <v>3</v>
      </c>
      <c r="O10" s="136">
        <f ca="1">'2011 Statistik SF'!P11</f>
        <v>3</v>
      </c>
      <c r="P10" s="136">
        <f ca="1">'2011 Statistik SF'!Q11</f>
        <v>2</v>
      </c>
      <c r="Q10" s="136">
        <f ca="1">'2011 Statistik SF'!R11</f>
        <v>2</v>
      </c>
      <c r="R10" s="136">
        <f ca="1">'2011 Statistik SF'!S11</f>
        <v>1</v>
      </c>
      <c r="S10" s="136" t="str">
        <f ca="1">'2011 Statistik SF'!T11</f>
        <v>-</v>
      </c>
      <c r="T10" s="136" t="str">
        <f ca="1">'2011 Statistik SF'!U11</f>
        <v>-</v>
      </c>
      <c r="U10" s="136">
        <f ca="1">'2011 Statistik SF'!V11</f>
        <v>3</v>
      </c>
      <c r="V10" s="136">
        <f ca="1">'2011 Statistik SF'!W11</f>
        <v>4</v>
      </c>
      <c r="W10" s="136">
        <f ca="1">'2011 Statistik SF'!X11</f>
        <v>3</v>
      </c>
      <c r="X10" s="136">
        <f ca="1">'2011 Statistik SF'!Y11</f>
        <v>5</v>
      </c>
      <c r="Y10" s="136">
        <f ca="1">'2011 Statistik SF'!Z11</f>
        <v>3</v>
      </c>
      <c r="Z10" s="130"/>
      <c r="AA10" s="139">
        <f ca="1">'2011 Statistik SF'!BX11</f>
        <v>66.290000000000006</v>
      </c>
      <c r="AB10" s="130"/>
      <c r="AC10" s="133">
        <f t="shared" si="0"/>
        <v>1</v>
      </c>
      <c r="AD10" s="133">
        <f t="shared" si="1"/>
        <v>3</v>
      </c>
      <c r="AE10" s="133">
        <f t="shared" si="2"/>
        <v>5</v>
      </c>
      <c r="AF10" s="133">
        <f t="shared" si="3"/>
        <v>5</v>
      </c>
      <c r="AG10" s="133">
        <f t="shared" si="4"/>
        <v>2</v>
      </c>
      <c r="AH10" s="133">
        <f t="shared" si="5"/>
        <v>0</v>
      </c>
      <c r="AI10" s="133">
        <f t="shared" si="6"/>
        <v>0</v>
      </c>
      <c r="AJ10" s="133">
        <f t="shared" si="7"/>
        <v>0</v>
      </c>
      <c r="AK10" s="133">
        <f t="shared" si="8"/>
        <v>0</v>
      </c>
      <c r="AL10" s="133">
        <f t="shared" si="9"/>
        <v>0</v>
      </c>
    </row>
    <row r="11" spans="1:38" ht="11.25" customHeight="1">
      <c r="A11" s="135">
        <f ca="1">'2011 Statistik SF'!B12</f>
        <v>4</v>
      </c>
      <c r="B11" s="136">
        <f ca="1">'2011 Statistik SF'!C12</f>
        <v>534</v>
      </c>
      <c r="C11" s="137" t="str">
        <f ca="1">'2011 Statistik SF'!D12</f>
        <v>Olschewski, Markus</v>
      </c>
      <c r="E11" s="136">
        <f ca="1">'2011 Statistik SF'!F12</f>
        <v>2</v>
      </c>
      <c r="F11" s="136">
        <f ca="1">'2011 Statistik SF'!G12</f>
        <v>2</v>
      </c>
      <c r="G11" s="136">
        <f ca="1">'2011 Statistik SF'!H12</f>
        <v>4</v>
      </c>
      <c r="H11" s="136" t="str">
        <f ca="1">'2011 Statistik SF'!I12</f>
        <v>-</v>
      </c>
      <c r="I11" s="136" t="str">
        <f ca="1">'2011 Statistik SF'!J12</f>
        <v>-</v>
      </c>
      <c r="J11" s="136">
        <f ca="1">'2011 Statistik SF'!K12</f>
        <v>6</v>
      </c>
      <c r="K11" s="136" t="str">
        <f ca="1">'2011 Statistik SF'!L12</f>
        <v>-</v>
      </c>
      <c r="L11" s="136" t="str">
        <f ca="1">'2011 Statistik SF'!M12</f>
        <v>-</v>
      </c>
      <c r="M11" s="136">
        <f ca="1">'2011 Statistik SF'!N12</f>
        <v>2</v>
      </c>
      <c r="N11" s="136">
        <f ca="1">'2011 Statistik SF'!O12</f>
        <v>2</v>
      </c>
      <c r="O11" s="136">
        <f ca="1">'2011 Statistik SF'!P12</f>
        <v>2</v>
      </c>
      <c r="P11" s="136" t="str">
        <f ca="1">'2011 Statistik SF'!Q12</f>
        <v>-</v>
      </c>
      <c r="Q11" s="136" t="str">
        <f ca="1">'2011 Statistik SF'!R12</f>
        <v>-</v>
      </c>
      <c r="R11" s="136" t="str">
        <f ca="1">'2011 Statistik SF'!S12</f>
        <v>-</v>
      </c>
      <c r="S11" s="136" t="str">
        <f ca="1">'2011 Statistik SF'!T12</f>
        <v>-</v>
      </c>
      <c r="T11" s="136" t="str">
        <f ca="1">'2011 Statistik SF'!U12</f>
        <v>-</v>
      </c>
      <c r="U11" s="136">
        <f ca="1">'2011 Statistik SF'!V12</f>
        <v>5</v>
      </c>
      <c r="V11" s="136">
        <f ca="1">'2011 Statistik SF'!W12</f>
        <v>3</v>
      </c>
      <c r="W11" s="136" t="str">
        <f ca="1">'2011 Statistik SF'!X12</f>
        <v>-</v>
      </c>
      <c r="X11" s="136" t="str">
        <f ca="1">'2011 Statistik SF'!Y12</f>
        <v>-</v>
      </c>
      <c r="Y11" s="136" t="str">
        <f ca="1">'2011 Statistik SF'!Z12</f>
        <v>-</v>
      </c>
      <c r="Z11" s="130"/>
      <c r="AA11" s="139">
        <f ca="1">'2011 Statistik SF'!BX12</f>
        <v>47.839999999999996</v>
      </c>
      <c r="AB11" s="130"/>
      <c r="AC11" s="133">
        <f t="shared" si="0"/>
        <v>0</v>
      </c>
      <c r="AD11" s="133">
        <f t="shared" si="1"/>
        <v>5</v>
      </c>
      <c r="AE11" s="133">
        <f t="shared" si="2"/>
        <v>1</v>
      </c>
      <c r="AF11" s="133">
        <f t="shared" si="3"/>
        <v>1</v>
      </c>
      <c r="AG11" s="133">
        <f t="shared" si="4"/>
        <v>1</v>
      </c>
      <c r="AH11" s="133">
        <f t="shared" si="5"/>
        <v>1</v>
      </c>
      <c r="AI11" s="133">
        <f t="shared" si="6"/>
        <v>0</v>
      </c>
      <c r="AJ11" s="133">
        <f t="shared" si="7"/>
        <v>0</v>
      </c>
      <c r="AK11" s="133">
        <f t="shared" si="8"/>
        <v>0</v>
      </c>
      <c r="AL11" s="133">
        <f t="shared" si="9"/>
        <v>0</v>
      </c>
    </row>
    <row r="12" spans="1:38" ht="11.25" customHeight="1">
      <c r="A12" s="135">
        <f ca="1">'2011 Statistik SF'!B13</f>
        <v>5</v>
      </c>
      <c r="B12" s="136">
        <f ca="1">'2011 Statistik SF'!C13</f>
        <v>538</v>
      </c>
      <c r="C12" s="137" t="str">
        <f ca="1">'2011 Statistik SF'!D13</f>
        <v>Lerps, Stefan</v>
      </c>
      <c r="E12" s="136">
        <f ca="1">'2011 Statistik SF'!F13</f>
        <v>4</v>
      </c>
      <c r="F12" s="136">
        <f ca="1">'2011 Statistik SF'!G13</f>
        <v>5</v>
      </c>
      <c r="G12" s="136">
        <f ca="1">'2011 Statistik SF'!H13</f>
        <v>3</v>
      </c>
      <c r="H12" s="136" t="str">
        <f ca="1">'2011 Statistik SF'!I13</f>
        <v>-</v>
      </c>
      <c r="I12" s="136" t="str">
        <f ca="1">'2011 Statistik SF'!J13</f>
        <v>-</v>
      </c>
      <c r="J12" s="136">
        <f ca="1">'2011 Statistik SF'!K13</f>
        <v>3</v>
      </c>
      <c r="K12" s="136">
        <f ca="1">'2011 Statistik SF'!L13</f>
        <v>3</v>
      </c>
      <c r="L12" s="136">
        <f ca="1">'2011 Statistik SF'!M13</f>
        <v>3</v>
      </c>
      <c r="M12" s="136" t="str">
        <f ca="1">'2011 Statistik SF'!N13</f>
        <v>-</v>
      </c>
      <c r="N12" s="136" t="str">
        <f ca="1">'2011 Statistik SF'!O13</f>
        <v>-</v>
      </c>
      <c r="O12" s="136" t="str">
        <f ca="1">'2011 Statistik SF'!P13</f>
        <v>-</v>
      </c>
      <c r="P12" s="136" t="str">
        <f ca="1">'2011 Statistik SF'!Q13</f>
        <v>-</v>
      </c>
      <c r="Q12" s="136" t="str">
        <f ca="1">'2011 Statistik SF'!R13</f>
        <v>-</v>
      </c>
      <c r="R12" s="136" t="str">
        <f ca="1">'2011 Statistik SF'!S13</f>
        <v>-</v>
      </c>
      <c r="S12" s="136" t="str">
        <f ca="1">'2011 Statistik SF'!T13</f>
        <v>-</v>
      </c>
      <c r="T12" s="136" t="str">
        <f ca="1">'2011 Statistik SF'!U13</f>
        <v>-</v>
      </c>
      <c r="U12" s="136">
        <f ca="1">'2011 Statistik SF'!V13</f>
        <v>4</v>
      </c>
      <c r="V12" s="136">
        <f ca="1">'2011 Statistik SF'!W13</f>
        <v>6</v>
      </c>
      <c r="W12" s="136">
        <f ca="1">'2011 Statistik SF'!X13</f>
        <v>2</v>
      </c>
      <c r="X12" s="136">
        <f ca="1">'2011 Statistik SF'!Y13</f>
        <v>4</v>
      </c>
      <c r="Y12" s="136" t="str">
        <f ca="1">'2011 Statistik SF'!Z13</f>
        <v>-</v>
      </c>
      <c r="Z12" s="130"/>
      <c r="AA12" s="139">
        <f ca="1">'2011 Statistik SF'!BX13</f>
        <v>44.76</v>
      </c>
      <c r="AB12" s="130"/>
      <c r="AC12" s="133">
        <f t="shared" si="0"/>
        <v>0</v>
      </c>
      <c r="AD12" s="133">
        <f t="shared" si="1"/>
        <v>1</v>
      </c>
      <c r="AE12" s="133">
        <f t="shared" si="2"/>
        <v>4</v>
      </c>
      <c r="AF12" s="133">
        <f t="shared" si="3"/>
        <v>3</v>
      </c>
      <c r="AG12" s="133">
        <f t="shared" si="4"/>
        <v>1</v>
      </c>
      <c r="AH12" s="133">
        <f t="shared" si="5"/>
        <v>1</v>
      </c>
      <c r="AI12" s="133">
        <f t="shared" si="6"/>
        <v>0</v>
      </c>
      <c r="AJ12" s="133">
        <f t="shared" si="7"/>
        <v>0</v>
      </c>
      <c r="AK12" s="133">
        <f t="shared" si="8"/>
        <v>0</v>
      </c>
      <c r="AL12" s="133">
        <f t="shared" si="9"/>
        <v>0</v>
      </c>
    </row>
    <row r="13" spans="1:38" ht="11.25" customHeight="1">
      <c r="A13" s="135">
        <f ca="1">'2011 Statistik SF'!B14</f>
        <v>6</v>
      </c>
      <c r="B13" s="136">
        <f ca="1">'2011 Statistik SF'!C14</f>
        <v>548</v>
      </c>
      <c r="C13" s="137" t="str">
        <f ca="1">'2011 Statistik SF'!D14</f>
        <v>Engelmann, Jutta</v>
      </c>
      <c r="E13" s="136">
        <f ca="1">'2011 Statistik SF'!F14</f>
        <v>6</v>
      </c>
      <c r="F13" s="136">
        <f ca="1">'2011 Statistik SF'!G14</f>
        <v>6</v>
      </c>
      <c r="G13" s="136">
        <f ca="1">'2011 Statistik SF'!H14</f>
        <v>5</v>
      </c>
      <c r="H13" s="136">
        <f ca="1">'2011 Statistik SF'!I14</f>
        <v>4</v>
      </c>
      <c r="I13" s="136">
        <f ca="1">'2011 Statistik SF'!J14</f>
        <v>3</v>
      </c>
      <c r="J13" s="136">
        <f ca="1">'2011 Statistik SF'!K14</f>
        <v>5</v>
      </c>
      <c r="K13" s="136">
        <f ca="1">'2011 Statistik SF'!L14</f>
        <v>5</v>
      </c>
      <c r="L13" s="136">
        <f ca="1">'2011 Statistik SF'!M14</f>
        <v>5</v>
      </c>
      <c r="M13" s="136">
        <f ca="1">'2011 Statistik SF'!N14</f>
        <v>3</v>
      </c>
      <c r="N13" s="136">
        <f ca="1">'2011 Statistik SF'!O14</f>
        <v>4</v>
      </c>
      <c r="O13" s="136">
        <f ca="1">'2011 Statistik SF'!P14</f>
        <v>4</v>
      </c>
      <c r="P13" s="136">
        <f ca="1">'2011 Statistik SF'!Q14</f>
        <v>3</v>
      </c>
      <c r="Q13" s="136">
        <f ca="1">'2011 Statistik SF'!R14</f>
        <v>3</v>
      </c>
      <c r="R13" s="136">
        <f ca="1">'2011 Statistik SF'!S14</f>
        <v>3</v>
      </c>
      <c r="S13" s="136" t="str">
        <f ca="1">'2011 Statistik SF'!T14</f>
        <v>-</v>
      </c>
      <c r="T13" s="136" t="str">
        <f ca="1">'2011 Statistik SF'!U14</f>
        <v>-</v>
      </c>
      <c r="U13" s="136">
        <f ca="1">'2011 Statistik SF'!V14</f>
        <v>7</v>
      </c>
      <c r="V13" s="136">
        <f ca="1">'2011 Statistik SF'!W14</f>
        <v>5</v>
      </c>
      <c r="W13" s="136">
        <f ca="1">'2011 Statistik SF'!X14</f>
        <v>4</v>
      </c>
      <c r="X13" s="136">
        <f ca="1">'2011 Statistik SF'!Y14</f>
        <v>3</v>
      </c>
      <c r="Y13" s="136">
        <f ca="1">'2011 Statistik SF'!Z14</f>
        <v>2</v>
      </c>
      <c r="Z13" s="130"/>
      <c r="AA13" s="139">
        <f ca="1">'2011 Statistik SF'!BX14</f>
        <v>44.06</v>
      </c>
      <c r="AB13" s="130"/>
      <c r="AC13" s="133">
        <f t="shared" si="0"/>
        <v>0</v>
      </c>
      <c r="AD13" s="133">
        <f t="shared" si="1"/>
        <v>1</v>
      </c>
      <c r="AE13" s="133">
        <f t="shared" si="2"/>
        <v>6</v>
      </c>
      <c r="AF13" s="133">
        <f t="shared" si="3"/>
        <v>4</v>
      </c>
      <c r="AG13" s="133">
        <f t="shared" si="4"/>
        <v>5</v>
      </c>
      <c r="AH13" s="133">
        <f t="shared" si="5"/>
        <v>2</v>
      </c>
      <c r="AI13" s="133">
        <f t="shared" si="6"/>
        <v>1</v>
      </c>
      <c r="AJ13" s="133">
        <f t="shared" si="7"/>
        <v>0</v>
      </c>
      <c r="AK13" s="133">
        <f t="shared" si="8"/>
        <v>0</v>
      </c>
      <c r="AL13" s="133">
        <f t="shared" si="9"/>
        <v>0</v>
      </c>
    </row>
    <row r="14" spans="1:38" ht="11.25" customHeight="1">
      <c r="A14" s="135">
        <f ca="1">'2011 Statistik SF'!B15</f>
        <v>7</v>
      </c>
      <c r="B14" s="136">
        <f ca="1">'2011 Statistik SF'!C15</f>
        <v>531</v>
      </c>
      <c r="C14" s="137" t="str">
        <f ca="1">'2011 Statistik SF'!D15</f>
        <v>Münchow, Volker</v>
      </c>
      <c r="E14" s="136">
        <f ca="1">'2011 Statistik SF'!F15</f>
        <v>5</v>
      </c>
      <c r="F14" s="136">
        <f ca="1">'2011 Statistik SF'!G15</f>
        <v>4</v>
      </c>
      <c r="G14" s="136">
        <f ca="1">'2011 Statistik SF'!H15</f>
        <v>2</v>
      </c>
      <c r="H14" s="136" t="str">
        <f ca="1">'2011 Statistik SF'!I15</f>
        <v>-</v>
      </c>
      <c r="I14" s="136" t="str">
        <f ca="1">'2011 Statistik SF'!J15</f>
        <v>-</v>
      </c>
      <c r="J14" s="136" t="str">
        <f ca="1">'2011 Statistik SF'!K15</f>
        <v>-</v>
      </c>
      <c r="K14" s="136" t="str">
        <f ca="1">'2011 Statistik SF'!L15</f>
        <v>-</v>
      </c>
      <c r="L14" s="136" t="str">
        <f ca="1">'2011 Statistik SF'!M15</f>
        <v>-</v>
      </c>
      <c r="M14" s="136" t="str">
        <f ca="1">'2011 Statistik SF'!N15</f>
        <v>-</v>
      </c>
      <c r="N14" s="136" t="str">
        <f ca="1">'2011 Statistik SF'!O15</f>
        <v>-</v>
      </c>
      <c r="O14" s="136" t="str">
        <f ca="1">'2011 Statistik SF'!P15</f>
        <v>-</v>
      </c>
      <c r="P14" s="136" t="str">
        <f ca="1">'2011 Statistik SF'!Q15</f>
        <v>-</v>
      </c>
      <c r="Q14" s="136" t="str">
        <f ca="1">'2011 Statistik SF'!R15</f>
        <v>-</v>
      </c>
      <c r="R14" s="136" t="str">
        <f ca="1">'2011 Statistik SF'!S15</f>
        <v>-</v>
      </c>
      <c r="S14" s="136" t="str">
        <f ca="1">'2011 Statistik SF'!T15</f>
        <v>-</v>
      </c>
      <c r="T14" s="136" t="str">
        <f ca="1">'2011 Statistik SF'!U15</f>
        <v>-</v>
      </c>
      <c r="U14" s="136" t="str">
        <f ca="1">'2011 Statistik SF'!V15</f>
        <v>-</v>
      </c>
      <c r="V14" s="136" t="str">
        <f ca="1">'2011 Statistik SF'!W15</f>
        <v>-</v>
      </c>
      <c r="W14" s="136" t="str">
        <f ca="1">'2011 Statistik SF'!X15</f>
        <v>-</v>
      </c>
      <c r="X14" s="136" t="str">
        <f ca="1">'2011 Statistik SF'!Y15</f>
        <v>-</v>
      </c>
      <c r="Y14" s="136" t="str">
        <f ca="1">'2011 Statistik SF'!Z15</f>
        <v>-</v>
      </c>
      <c r="Z14" s="130"/>
      <c r="AA14" s="139">
        <f ca="1">'2011 Statistik SF'!BX15</f>
        <v>12.5</v>
      </c>
      <c r="AB14" s="130"/>
      <c r="AC14" s="133">
        <f t="shared" si="0"/>
        <v>0</v>
      </c>
      <c r="AD14" s="133">
        <f t="shared" si="1"/>
        <v>1</v>
      </c>
      <c r="AE14" s="133">
        <f t="shared" si="2"/>
        <v>0</v>
      </c>
      <c r="AF14" s="133">
        <f t="shared" si="3"/>
        <v>1</v>
      </c>
      <c r="AG14" s="133">
        <f t="shared" si="4"/>
        <v>1</v>
      </c>
      <c r="AH14" s="133">
        <f t="shared" si="5"/>
        <v>0</v>
      </c>
      <c r="AI14" s="133">
        <f t="shared" si="6"/>
        <v>0</v>
      </c>
      <c r="AJ14" s="133">
        <f t="shared" si="7"/>
        <v>0</v>
      </c>
      <c r="AK14" s="133">
        <f t="shared" si="8"/>
        <v>0</v>
      </c>
      <c r="AL14" s="133">
        <f t="shared" si="9"/>
        <v>0</v>
      </c>
    </row>
    <row r="15" spans="1:38" ht="11.25" customHeight="1">
      <c r="A15" s="135">
        <f ca="1">'2011 Statistik SF'!B16</f>
        <v>8</v>
      </c>
      <c r="B15" s="136">
        <f ca="1">'2011 Statistik SF'!C16</f>
        <v>548</v>
      </c>
      <c r="C15" s="137" t="str">
        <f ca="1">'2011 Statistik SF'!D16</f>
        <v>Noack, Johann</v>
      </c>
      <c r="E15" s="136" t="str">
        <f ca="1">'2011 Statistik SF'!F16</f>
        <v>-</v>
      </c>
      <c r="F15" s="136" t="str">
        <f ca="1">'2011 Statistik SF'!G16</f>
        <v>-</v>
      </c>
      <c r="G15" s="136" t="str">
        <f ca="1">'2011 Statistik SF'!H16</f>
        <v>-</v>
      </c>
      <c r="H15" s="136" t="str">
        <f ca="1">'2011 Statistik SF'!I16</f>
        <v>-</v>
      </c>
      <c r="I15" s="136" t="str">
        <f ca="1">'2011 Statistik SF'!J16</f>
        <v>-</v>
      </c>
      <c r="J15" s="136">
        <f ca="1">'2011 Statistik SF'!K16</f>
        <v>7</v>
      </c>
      <c r="K15" s="136">
        <f ca="1">'2011 Statistik SF'!L16</f>
        <v>6</v>
      </c>
      <c r="L15" s="136">
        <f ca="1">'2011 Statistik SF'!M16</f>
        <v>6</v>
      </c>
      <c r="M15" s="136">
        <f ca="1">'2011 Statistik SF'!N16</f>
        <v>4</v>
      </c>
      <c r="N15" s="136">
        <f ca="1">'2011 Statistik SF'!O16</f>
        <v>5</v>
      </c>
      <c r="O15" s="136">
        <f ca="1">'2011 Statistik SF'!P16</f>
        <v>5</v>
      </c>
      <c r="P15" s="136">
        <f ca="1">'2011 Statistik SF'!Q16</f>
        <v>4</v>
      </c>
      <c r="Q15" s="136">
        <f ca="1">'2011 Statistik SF'!R16</f>
        <v>4</v>
      </c>
      <c r="R15" s="136" t="str">
        <f ca="1">'2011 Statistik SF'!S16</f>
        <v>-</v>
      </c>
      <c r="S15" s="136" t="str">
        <f ca="1">'2011 Statistik SF'!T16</f>
        <v>-</v>
      </c>
      <c r="T15" s="136" t="str">
        <f ca="1">'2011 Statistik SF'!U16</f>
        <v>-</v>
      </c>
      <c r="U15" s="136">
        <f ca="1">'2011 Statistik SF'!V16</f>
        <v>6</v>
      </c>
      <c r="V15" s="136">
        <f ca="1">'2011 Statistik SF'!W16</f>
        <v>7</v>
      </c>
      <c r="W15" s="136">
        <f ca="1">'2011 Statistik SF'!X16</f>
        <v>5</v>
      </c>
      <c r="X15" s="136">
        <f ca="1">'2011 Statistik SF'!Y16</f>
        <v>6</v>
      </c>
      <c r="Y15" s="136">
        <f ca="1">'2011 Statistik SF'!Z16</f>
        <v>4</v>
      </c>
      <c r="Z15" s="130"/>
      <c r="AA15" s="139">
        <f ca="1">'2011 Statistik SF'!BX16</f>
        <v>9.93</v>
      </c>
      <c r="AB15" s="130"/>
      <c r="AC15" s="133">
        <f t="shared" si="0"/>
        <v>0</v>
      </c>
      <c r="AD15" s="133">
        <f t="shared" si="1"/>
        <v>0</v>
      </c>
      <c r="AE15" s="133">
        <f t="shared" si="2"/>
        <v>0</v>
      </c>
      <c r="AF15" s="133">
        <f t="shared" si="3"/>
        <v>4</v>
      </c>
      <c r="AG15" s="133">
        <f t="shared" si="4"/>
        <v>3</v>
      </c>
      <c r="AH15" s="133">
        <f t="shared" si="5"/>
        <v>4</v>
      </c>
      <c r="AI15" s="133">
        <f t="shared" si="6"/>
        <v>2</v>
      </c>
      <c r="AJ15" s="133">
        <f t="shared" si="7"/>
        <v>0</v>
      </c>
      <c r="AK15" s="133">
        <f t="shared" si="8"/>
        <v>0</v>
      </c>
      <c r="AL15" s="133">
        <f t="shared" si="9"/>
        <v>0</v>
      </c>
    </row>
    <row r="16" spans="1:38" ht="11.25" customHeight="1">
      <c r="A16" s="135"/>
      <c r="B16" s="136"/>
      <c r="C16" s="137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0"/>
      <c r="AA16" s="139">
        <f ca="1">'2011 Statistik SF'!BX17</f>
        <v>0</v>
      </c>
      <c r="AB16" s="130"/>
      <c r="AC16" s="133">
        <f t="shared" si="0"/>
        <v>0</v>
      </c>
      <c r="AD16" s="133">
        <f t="shared" si="1"/>
        <v>0</v>
      </c>
      <c r="AE16" s="133">
        <f t="shared" si="2"/>
        <v>0</v>
      </c>
      <c r="AF16" s="133">
        <f t="shared" si="3"/>
        <v>0</v>
      </c>
      <c r="AG16" s="133">
        <f t="shared" si="4"/>
        <v>0</v>
      </c>
      <c r="AH16" s="133">
        <f t="shared" si="5"/>
        <v>0</v>
      </c>
      <c r="AI16" s="133">
        <f t="shared" si="6"/>
        <v>0</v>
      </c>
      <c r="AJ16" s="133">
        <f t="shared" si="7"/>
        <v>0</v>
      </c>
      <c r="AK16" s="133">
        <f t="shared" si="8"/>
        <v>0</v>
      </c>
      <c r="AL16" s="133">
        <f t="shared" si="9"/>
        <v>0</v>
      </c>
    </row>
    <row r="17" spans="1:38" ht="11.25" customHeight="1">
      <c r="A17" s="135"/>
      <c r="B17" s="136"/>
      <c r="C17" s="137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0"/>
      <c r="AA17" s="139">
        <f ca="1">'2011 Statistik SF'!BX18</f>
        <v>0</v>
      </c>
      <c r="AB17" s="130"/>
      <c r="AC17" s="133">
        <f t="shared" si="0"/>
        <v>0</v>
      </c>
      <c r="AD17" s="133">
        <f t="shared" si="1"/>
        <v>0</v>
      </c>
      <c r="AE17" s="133">
        <f t="shared" si="2"/>
        <v>0</v>
      </c>
      <c r="AF17" s="133">
        <f t="shared" si="3"/>
        <v>0</v>
      </c>
      <c r="AG17" s="133">
        <f t="shared" si="4"/>
        <v>0</v>
      </c>
      <c r="AH17" s="133">
        <f t="shared" si="5"/>
        <v>0</v>
      </c>
      <c r="AI17" s="133">
        <f t="shared" si="6"/>
        <v>0</v>
      </c>
      <c r="AJ17" s="133">
        <f t="shared" si="7"/>
        <v>0</v>
      </c>
      <c r="AK17" s="133">
        <f t="shared" si="8"/>
        <v>0</v>
      </c>
      <c r="AL17" s="133">
        <f t="shared" si="9"/>
        <v>0</v>
      </c>
    </row>
    <row r="18" spans="1:38" ht="11.25" customHeight="1">
      <c r="A18" s="135"/>
      <c r="B18" s="136"/>
      <c r="C18" s="137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0"/>
      <c r="AA18" s="139">
        <f ca="1">'2011 Statistik SF'!BX19</f>
        <v>0</v>
      </c>
      <c r="AB18" s="130"/>
      <c r="AC18" s="133">
        <f t="shared" si="0"/>
        <v>0</v>
      </c>
      <c r="AD18" s="133">
        <f t="shared" si="1"/>
        <v>0</v>
      </c>
      <c r="AE18" s="133">
        <f t="shared" si="2"/>
        <v>0</v>
      </c>
      <c r="AF18" s="133">
        <f t="shared" si="3"/>
        <v>0</v>
      </c>
      <c r="AG18" s="133">
        <f t="shared" si="4"/>
        <v>0</v>
      </c>
      <c r="AH18" s="133">
        <f t="shared" si="5"/>
        <v>0</v>
      </c>
      <c r="AI18" s="133">
        <f t="shared" si="6"/>
        <v>0</v>
      </c>
      <c r="AJ18" s="133">
        <f t="shared" si="7"/>
        <v>0</v>
      </c>
      <c r="AK18" s="133">
        <f t="shared" si="8"/>
        <v>0</v>
      </c>
      <c r="AL18" s="133">
        <f t="shared" si="9"/>
        <v>0</v>
      </c>
    </row>
    <row r="19" spans="1:38" ht="11.25" customHeight="1">
      <c r="A19" s="135"/>
      <c r="B19" s="136"/>
      <c r="C19" s="137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0"/>
      <c r="AA19" s="139">
        <f ca="1">'2011 Statistik SF'!BX20</f>
        <v>0</v>
      </c>
      <c r="AB19" s="130"/>
      <c r="AC19" s="133">
        <f t="shared" si="0"/>
        <v>0</v>
      </c>
      <c r="AD19" s="133">
        <f t="shared" si="1"/>
        <v>0</v>
      </c>
      <c r="AE19" s="133">
        <f t="shared" si="2"/>
        <v>0</v>
      </c>
      <c r="AF19" s="133">
        <f t="shared" si="3"/>
        <v>0</v>
      </c>
      <c r="AG19" s="133">
        <f t="shared" si="4"/>
        <v>0</v>
      </c>
      <c r="AH19" s="133">
        <f t="shared" si="5"/>
        <v>0</v>
      </c>
      <c r="AI19" s="133">
        <f t="shared" si="6"/>
        <v>0</v>
      </c>
      <c r="AJ19" s="133">
        <f t="shared" si="7"/>
        <v>0</v>
      </c>
      <c r="AK19" s="133">
        <f t="shared" si="8"/>
        <v>0</v>
      </c>
      <c r="AL19" s="133">
        <f t="shared" si="9"/>
        <v>0</v>
      </c>
    </row>
    <row r="20" spans="1:38" ht="11.25" customHeight="1">
      <c r="A20" s="135"/>
      <c r="B20" s="136"/>
      <c r="C20" s="137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0"/>
      <c r="AA20" s="139">
        <f ca="1">'2011 Statistik SF'!BX21</f>
        <v>0</v>
      </c>
      <c r="AB20" s="130"/>
      <c r="AC20" s="133">
        <f t="shared" si="0"/>
        <v>0</v>
      </c>
      <c r="AD20" s="133">
        <f t="shared" si="1"/>
        <v>0</v>
      </c>
      <c r="AE20" s="133">
        <f t="shared" si="2"/>
        <v>0</v>
      </c>
      <c r="AF20" s="133">
        <f t="shared" si="3"/>
        <v>0</v>
      </c>
      <c r="AG20" s="133">
        <f t="shared" si="4"/>
        <v>0</v>
      </c>
      <c r="AH20" s="133">
        <f t="shared" si="5"/>
        <v>0</v>
      </c>
      <c r="AI20" s="133">
        <f t="shared" si="6"/>
        <v>0</v>
      </c>
      <c r="AJ20" s="133">
        <f t="shared" si="7"/>
        <v>0</v>
      </c>
      <c r="AK20" s="133">
        <f t="shared" si="8"/>
        <v>0</v>
      </c>
      <c r="AL20" s="133">
        <f t="shared" si="9"/>
        <v>0</v>
      </c>
    </row>
    <row r="21" spans="1:38" ht="11.25" customHeight="1">
      <c r="A21" s="135"/>
      <c r="B21" s="136"/>
      <c r="C21" s="137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0"/>
      <c r="AA21" s="139">
        <f ca="1">'2011 Statistik SF'!BX22</f>
        <v>0</v>
      </c>
      <c r="AB21" s="130"/>
      <c r="AC21" s="133">
        <f t="shared" si="0"/>
        <v>0</v>
      </c>
      <c r="AD21" s="133">
        <f t="shared" si="1"/>
        <v>0</v>
      </c>
      <c r="AE21" s="133">
        <f t="shared" si="2"/>
        <v>0</v>
      </c>
      <c r="AF21" s="133">
        <f t="shared" si="3"/>
        <v>0</v>
      </c>
      <c r="AG21" s="133">
        <f t="shared" si="4"/>
        <v>0</v>
      </c>
      <c r="AH21" s="133">
        <f t="shared" si="5"/>
        <v>0</v>
      </c>
      <c r="AI21" s="133">
        <f t="shared" si="6"/>
        <v>0</v>
      </c>
      <c r="AJ21" s="133">
        <f t="shared" si="7"/>
        <v>0</v>
      </c>
      <c r="AK21" s="133">
        <f t="shared" si="8"/>
        <v>0</v>
      </c>
      <c r="AL21" s="133">
        <f t="shared" si="9"/>
        <v>0</v>
      </c>
    </row>
    <row r="22" spans="1:38" ht="11.25" customHeight="1">
      <c r="A22" s="135"/>
      <c r="B22" s="136"/>
      <c r="C22" s="137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0"/>
      <c r="AA22" s="139">
        <f ca="1">'2011 Statistik SF'!BX23</f>
        <v>0</v>
      </c>
      <c r="AB22" s="130"/>
      <c r="AC22" s="133">
        <f t="shared" si="0"/>
        <v>0</v>
      </c>
      <c r="AD22" s="133">
        <f t="shared" si="1"/>
        <v>0</v>
      </c>
      <c r="AE22" s="133">
        <f t="shared" si="2"/>
        <v>0</v>
      </c>
      <c r="AF22" s="133">
        <f t="shared" si="3"/>
        <v>0</v>
      </c>
      <c r="AG22" s="133">
        <f t="shared" si="4"/>
        <v>0</v>
      </c>
      <c r="AH22" s="133">
        <f t="shared" si="5"/>
        <v>0</v>
      </c>
      <c r="AI22" s="133">
        <f t="shared" si="6"/>
        <v>0</v>
      </c>
      <c r="AJ22" s="133">
        <f t="shared" si="7"/>
        <v>0</v>
      </c>
      <c r="AK22" s="133">
        <f t="shared" si="8"/>
        <v>0</v>
      </c>
      <c r="AL22" s="133">
        <f t="shared" si="9"/>
        <v>0</v>
      </c>
    </row>
    <row r="23" spans="1:38" ht="11.25" customHeight="1">
      <c r="A23" s="135"/>
      <c r="B23" s="136"/>
      <c r="C23" s="137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0"/>
      <c r="AA23" s="139">
        <f ca="1">'2011 Statistik SF'!BX24</f>
        <v>0</v>
      </c>
      <c r="AB23" s="130"/>
      <c r="AC23" s="133">
        <f t="shared" si="0"/>
        <v>0</v>
      </c>
      <c r="AD23" s="133">
        <f t="shared" si="1"/>
        <v>0</v>
      </c>
      <c r="AE23" s="133">
        <f t="shared" si="2"/>
        <v>0</v>
      </c>
      <c r="AF23" s="133">
        <f t="shared" si="3"/>
        <v>0</v>
      </c>
      <c r="AG23" s="133">
        <f t="shared" si="4"/>
        <v>0</v>
      </c>
      <c r="AH23" s="133">
        <f t="shared" si="5"/>
        <v>0</v>
      </c>
      <c r="AI23" s="133">
        <f t="shared" si="6"/>
        <v>0</v>
      </c>
      <c r="AJ23" s="133">
        <f t="shared" si="7"/>
        <v>0</v>
      </c>
      <c r="AK23" s="133">
        <f t="shared" si="8"/>
        <v>0</v>
      </c>
      <c r="AL23" s="133">
        <f t="shared" si="9"/>
        <v>0</v>
      </c>
    </row>
    <row r="24" spans="1:38" ht="11.25" customHeight="1">
      <c r="A24" s="135"/>
      <c r="B24" s="136"/>
      <c r="C24" s="137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0"/>
      <c r="AA24" s="139">
        <f ca="1">'2011 Statistik SF'!BX25</f>
        <v>0</v>
      </c>
      <c r="AB24" s="130"/>
      <c r="AC24" s="133">
        <f t="shared" si="0"/>
        <v>0</v>
      </c>
      <c r="AD24" s="133">
        <f t="shared" si="1"/>
        <v>0</v>
      </c>
      <c r="AE24" s="133">
        <f t="shared" si="2"/>
        <v>0</v>
      </c>
      <c r="AF24" s="133">
        <f t="shared" si="3"/>
        <v>0</v>
      </c>
      <c r="AG24" s="133">
        <f t="shared" si="4"/>
        <v>0</v>
      </c>
      <c r="AH24" s="133">
        <f t="shared" si="5"/>
        <v>0</v>
      </c>
      <c r="AI24" s="133">
        <f t="shared" si="6"/>
        <v>0</v>
      </c>
      <c r="AJ24" s="133">
        <f t="shared" si="7"/>
        <v>0</v>
      </c>
      <c r="AK24" s="133">
        <f t="shared" si="8"/>
        <v>0</v>
      </c>
      <c r="AL24" s="133">
        <f t="shared" si="9"/>
        <v>0</v>
      </c>
    </row>
    <row r="25" spans="1:38" ht="11.25" customHeight="1">
      <c r="A25" s="135"/>
      <c r="B25" s="136"/>
      <c r="C25" s="137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0"/>
      <c r="AA25" s="139">
        <f ca="1">'2011 Statistik SF'!BX26</f>
        <v>0</v>
      </c>
      <c r="AB25" s="130"/>
      <c r="AC25" s="133">
        <f t="shared" si="0"/>
        <v>0</v>
      </c>
      <c r="AD25" s="133">
        <f t="shared" si="1"/>
        <v>0</v>
      </c>
      <c r="AE25" s="133">
        <f t="shared" si="2"/>
        <v>0</v>
      </c>
      <c r="AF25" s="133">
        <f t="shared" si="3"/>
        <v>0</v>
      </c>
      <c r="AG25" s="133">
        <f t="shared" si="4"/>
        <v>0</v>
      </c>
      <c r="AH25" s="133">
        <f t="shared" si="5"/>
        <v>0</v>
      </c>
      <c r="AI25" s="133">
        <f t="shared" si="6"/>
        <v>0</v>
      </c>
      <c r="AJ25" s="133">
        <f t="shared" si="7"/>
        <v>0</v>
      </c>
      <c r="AK25" s="133">
        <f t="shared" si="8"/>
        <v>0</v>
      </c>
      <c r="AL25" s="133">
        <f t="shared" si="9"/>
        <v>0</v>
      </c>
    </row>
    <row r="26" spans="1:38" ht="11.25" customHeight="1">
      <c r="A26" s="135"/>
      <c r="B26" s="136"/>
      <c r="C26" s="137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0"/>
      <c r="AA26" s="139">
        <f ca="1">'2011 Statistik SF'!BX27</f>
        <v>0</v>
      </c>
      <c r="AB26" s="130"/>
      <c r="AC26" s="133">
        <f t="shared" si="0"/>
        <v>0</v>
      </c>
      <c r="AD26" s="133">
        <f t="shared" si="1"/>
        <v>0</v>
      </c>
      <c r="AE26" s="133">
        <f t="shared" si="2"/>
        <v>0</v>
      </c>
      <c r="AF26" s="133">
        <f t="shared" si="3"/>
        <v>0</v>
      </c>
      <c r="AG26" s="133">
        <f t="shared" si="4"/>
        <v>0</v>
      </c>
      <c r="AH26" s="133">
        <f t="shared" si="5"/>
        <v>0</v>
      </c>
      <c r="AI26" s="133">
        <f t="shared" si="6"/>
        <v>0</v>
      </c>
      <c r="AJ26" s="133">
        <f t="shared" si="7"/>
        <v>0</v>
      </c>
      <c r="AK26" s="133">
        <f t="shared" si="8"/>
        <v>0</v>
      </c>
      <c r="AL26" s="133">
        <f t="shared" si="9"/>
        <v>0</v>
      </c>
    </row>
    <row r="27" spans="1:38" ht="11.25" customHeight="1">
      <c r="A27" s="135"/>
      <c r="B27" s="136"/>
      <c r="C27" s="137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0"/>
      <c r="AA27" s="139">
        <f ca="1">'2011 Statistik SF'!BX28</f>
        <v>0</v>
      </c>
      <c r="AB27" s="130"/>
      <c r="AC27" s="133">
        <f t="shared" si="0"/>
        <v>0</v>
      </c>
      <c r="AD27" s="133">
        <f t="shared" si="1"/>
        <v>0</v>
      </c>
      <c r="AE27" s="133">
        <f t="shared" si="2"/>
        <v>0</v>
      </c>
      <c r="AF27" s="133">
        <f t="shared" si="3"/>
        <v>0</v>
      </c>
      <c r="AG27" s="133">
        <f t="shared" si="4"/>
        <v>0</v>
      </c>
      <c r="AH27" s="133">
        <f t="shared" si="5"/>
        <v>0</v>
      </c>
      <c r="AI27" s="133">
        <f t="shared" si="6"/>
        <v>0</v>
      </c>
      <c r="AJ27" s="133">
        <f t="shared" si="7"/>
        <v>0</v>
      </c>
      <c r="AK27" s="133">
        <f t="shared" si="8"/>
        <v>0</v>
      </c>
      <c r="AL27" s="133">
        <f t="shared" si="9"/>
        <v>0</v>
      </c>
    </row>
    <row r="28" spans="1:38" ht="11.25" customHeight="1">
      <c r="A28" s="135"/>
      <c r="B28" s="136"/>
      <c r="C28" s="137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0"/>
      <c r="AA28" s="139">
        <f ca="1">'2011 Statistik SF'!BX29</f>
        <v>0</v>
      </c>
      <c r="AB28" s="130"/>
      <c r="AC28" s="133">
        <f t="shared" si="0"/>
        <v>0</v>
      </c>
      <c r="AD28" s="133">
        <f t="shared" si="1"/>
        <v>0</v>
      </c>
      <c r="AE28" s="133">
        <f t="shared" si="2"/>
        <v>0</v>
      </c>
      <c r="AF28" s="133">
        <f t="shared" si="3"/>
        <v>0</v>
      </c>
      <c r="AG28" s="133">
        <f t="shared" si="4"/>
        <v>0</v>
      </c>
      <c r="AH28" s="133">
        <f t="shared" si="5"/>
        <v>0</v>
      </c>
      <c r="AI28" s="133">
        <f t="shared" si="6"/>
        <v>0</v>
      </c>
      <c r="AJ28" s="133">
        <f t="shared" si="7"/>
        <v>0</v>
      </c>
      <c r="AK28" s="133">
        <f t="shared" si="8"/>
        <v>0</v>
      </c>
      <c r="AL28" s="133">
        <f t="shared" si="9"/>
        <v>0</v>
      </c>
    </row>
    <row r="29" spans="1:38" ht="11.25" customHeight="1">
      <c r="A29" s="135"/>
      <c r="B29" s="136"/>
      <c r="C29" s="137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0"/>
      <c r="AA29" s="139">
        <f ca="1">'2011 Statistik SF'!BX30</f>
        <v>0</v>
      </c>
      <c r="AB29" s="130"/>
      <c r="AC29" s="133">
        <f t="shared" si="0"/>
        <v>0</v>
      </c>
      <c r="AD29" s="133">
        <f t="shared" si="1"/>
        <v>0</v>
      </c>
      <c r="AE29" s="133">
        <f t="shared" si="2"/>
        <v>0</v>
      </c>
      <c r="AF29" s="133">
        <f t="shared" si="3"/>
        <v>0</v>
      </c>
      <c r="AG29" s="133">
        <f t="shared" si="4"/>
        <v>0</v>
      </c>
      <c r="AH29" s="133">
        <f t="shared" si="5"/>
        <v>0</v>
      </c>
      <c r="AI29" s="133">
        <f t="shared" si="6"/>
        <v>0</v>
      </c>
      <c r="AJ29" s="133">
        <f t="shared" si="7"/>
        <v>0</v>
      </c>
      <c r="AK29" s="133">
        <f t="shared" si="8"/>
        <v>0</v>
      </c>
      <c r="AL29" s="133">
        <f t="shared" si="9"/>
        <v>0</v>
      </c>
    </row>
    <row r="30" spans="1:38" ht="11.25" customHeight="1">
      <c r="A30" s="135"/>
      <c r="B30" s="136"/>
      <c r="C30" s="13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0"/>
      <c r="AA30" s="139">
        <f ca="1">'2011 Statistik SF'!BX31</f>
        <v>0</v>
      </c>
      <c r="AB30" s="130"/>
      <c r="AC30" s="133">
        <f t="shared" si="0"/>
        <v>0</v>
      </c>
      <c r="AD30" s="133">
        <f t="shared" si="1"/>
        <v>0</v>
      </c>
      <c r="AE30" s="133">
        <f t="shared" si="2"/>
        <v>0</v>
      </c>
      <c r="AF30" s="133">
        <f t="shared" si="3"/>
        <v>0</v>
      </c>
      <c r="AG30" s="133">
        <f t="shared" si="4"/>
        <v>0</v>
      </c>
      <c r="AH30" s="133">
        <f t="shared" si="5"/>
        <v>0</v>
      </c>
      <c r="AI30" s="133">
        <f t="shared" si="6"/>
        <v>0</v>
      </c>
      <c r="AJ30" s="133">
        <f t="shared" si="7"/>
        <v>0</v>
      </c>
      <c r="AK30" s="133">
        <f t="shared" si="8"/>
        <v>0</v>
      </c>
      <c r="AL30" s="133">
        <f t="shared" si="9"/>
        <v>0</v>
      </c>
    </row>
    <row r="31" spans="1:38" ht="11.25" customHeight="1">
      <c r="A31" s="135"/>
      <c r="B31" s="136"/>
      <c r="C31" s="137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0"/>
      <c r="AA31" s="139">
        <f ca="1">'2011 Statistik SF'!BX32</f>
        <v>0</v>
      </c>
      <c r="AB31" s="130"/>
      <c r="AC31" s="133">
        <f t="shared" si="0"/>
        <v>0</v>
      </c>
      <c r="AD31" s="133">
        <f t="shared" si="1"/>
        <v>0</v>
      </c>
      <c r="AE31" s="133">
        <f t="shared" si="2"/>
        <v>0</v>
      </c>
      <c r="AF31" s="133">
        <f t="shared" si="3"/>
        <v>0</v>
      </c>
      <c r="AG31" s="133">
        <f t="shared" si="4"/>
        <v>0</v>
      </c>
      <c r="AH31" s="133">
        <f t="shared" si="5"/>
        <v>0</v>
      </c>
      <c r="AI31" s="133">
        <f t="shared" si="6"/>
        <v>0</v>
      </c>
      <c r="AJ31" s="133">
        <f t="shared" si="7"/>
        <v>0</v>
      </c>
      <c r="AK31" s="133">
        <f t="shared" si="8"/>
        <v>0</v>
      </c>
      <c r="AL31" s="133">
        <f t="shared" si="9"/>
        <v>0</v>
      </c>
    </row>
    <row r="32" spans="1:38" ht="11.25" customHeight="1">
      <c r="A32" s="135"/>
      <c r="B32" s="136"/>
      <c r="C32" s="137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0"/>
      <c r="AA32" s="139">
        <f ca="1">'2011 Statistik SF'!BX33</f>
        <v>0</v>
      </c>
      <c r="AB32" s="130"/>
      <c r="AC32" s="133">
        <f t="shared" si="0"/>
        <v>0</v>
      </c>
      <c r="AD32" s="133">
        <f t="shared" si="1"/>
        <v>0</v>
      </c>
      <c r="AE32" s="133">
        <f t="shared" si="2"/>
        <v>0</v>
      </c>
      <c r="AF32" s="133">
        <f t="shared" si="3"/>
        <v>0</v>
      </c>
      <c r="AG32" s="133">
        <f t="shared" si="4"/>
        <v>0</v>
      </c>
      <c r="AH32" s="133">
        <f t="shared" si="5"/>
        <v>0</v>
      </c>
      <c r="AI32" s="133">
        <f t="shared" si="6"/>
        <v>0</v>
      </c>
      <c r="AJ32" s="133">
        <f t="shared" si="7"/>
        <v>0</v>
      </c>
      <c r="AK32" s="133">
        <f t="shared" si="8"/>
        <v>0</v>
      </c>
      <c r="AL32" s="133">
        <f t="shared" si="9"/>
        <v>0</v>
      </c>
    </row>
    <row r="33" spans="1:38" ht="11.25" customHeight="1">
      <c r="A33" s="135"/>
      <c r="B33" s="136"/>
      <c r="C33" s="137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0"/>
      <c r="AA33" s="139">
        <f ca="1">'2011 Statistik SF'!BX34</f>
        <v>0</v>
      </c>
      <c r="AB33" s="130"/>
      <c r="AC33" s="133">
        <f t="shared" si="0"/>
        <v>0</v>
      </c>
      <c r="AD33" s="133">
        <f t="shared" si="1"/>
        <v>0</v>
      </c>
      <c r="AE33" s="133">
        <f t="shared" si="2"/>
        <v>0</v>
      </c>
      <c r="AF33" s="133">
        <f t="shared" si="3"/>
        <v>0</v>
      </c>
      <c r="AG33" s="133">
        <f t="shared" si="4"/>
        <v>0</v>
      </c>
      <c r="AH33" s="133">
        <f t="shared" si="5"/>
        <v>0</v>
      </c>
      <c r="AI33" s="133">
        <f t="shared" si="6"/>
        <v>0</v>
      </c>
      <c r="AJ33" s="133">
        <f t="shared" si="7"/>
        <v>0</v>
      </c>
      <c r="AK33" s="133">
        <f t="shared" si="8"/>
        <v>0</v>
      </c>
      <c r="AL33" s="133">
        <f t="shared" si="9"/>
        <v>0</v>
      </c>
    </row>
    <row r="34" spans="1:38" ht="11.25" customHeight="1">
      <c r="A34" s="135"/>
      <c r="B34" s="136"/>
      <c r="C34" s="137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0"/>
      <c r="AA34" s="139">
        <f ca="1">'2011 Statistik SF'!BX35</f>
        <v>0</v>
      </c>
      <c r="AB34" s="130"/>
      <c r="AC34" s="133">
        <f t="shared" si="0"/>
        <v>0</v>
      </c>
      <c r="AD34" s="133">
        <f t="shared" si="1"/>
        <v>0</v>
      </c>
      <c r="AE34" s="133">
        <f t="shared" si="2"/>
        <v>0</v>
      </c>
      <c r="AF34" s="133">
        <f t="shared" si="3"/>
        <v>0</v>
      </c>
      <c r="AG34" s="133">
        <f t="shared" si="4"/>
        <v>0</v>
      </c>
      <c r="AH34" s="133">
        <f t="shared" si="5"/>
        <v>0</v>
      </c>
      <c r="AI34" s="133">
        <f t="shared" si="6"/>
        <v>0</v>
      </c>
      <c r="AJ34" s="133">
        <f t="shared" si="7"/>
        <v>0</v>
      </c>
      <c r="AK34" s="133">
        <f t="shared" si="8"/>
        <v>0</v>
      </c>
      <c r="AL34" s="133">
        <f t="shared" si="9"/>
        <v>0</v>
      </c>
    </row>
    <row r="35" spans="1:38" ht="11.25" customHeight="1">
      <c r="A35" s="135"/>
      <c r="B35" s="136"/>
      <c r="C35" s="137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0"/>
      <c r="AA35" s="139">
        <f ca="1">'2011 Statistik SF'!BX36</f>
        <v>0</v>
      </c>
      <c r="AB35" s="130"/>
      <c r="AC35" s="133">
        <f t="shared" si="0"/>
        <v>0</v>
      </c>
      <c r="AD35" s="133">
        <f t="shared" si="1"/>
        <v>0</v>
      </c>
      <c r="AE35" s="133">
        <f t="shared" si="2"/>
        <v>0</v>
      </c>
      <c r="AF35" s="133">
        <f t="shared" si="3"/>
        <v>0</v>
      </c>
      <c r="AG35" s="133">
        <f t="shared" si="4"/>
        <v>0</v>
      </c>
      <c r="AH35" s="133">
        <f t="shared" si="5"/>
        <v>0</v>
      </c>
      <c r="AI35" s="133">
        <f t="shared" si="6"/>
        <v>0</v>
      </c>
      <c r="AJ35" s="133">
        <f t="shared" si="7"/>
        <v>0</v>
      </c>
      <c r="AK35" s="133">
        <f t="shared" si="8"/>
        <v>0</v>
      </c>
      <c r="AL35" s="133">
        <f t="shared" si="9"/>
        <v>0</v>
      </c>
    </row>
  </sheetData>
  <mergeCells count="4">
    <mergeCell ref="E3:Y3"/>
    <mergeCell ref="E6:Y6"/>
    <mergeCell ref="A1:Y1"/>
    <mergeCell ref="AC6:AL6"/>
  </mergeCells>
  <phoneticPr fontId="8" type="noConversion"/>
  <conditionalFormatting sqref="AC8:AL35">
    <cfRule type="cellIs" dxfId="17" priority="1" stopIfTrue="1" operator="equal">
      <formula>0</formula>
    </cfRule>
    <cfRule type="cellIs" dxfId="16" priority="2" stopIfTrue="1" operator="greaterThan">
      <formula>0</formula>
    </cfRule>
  </conditionalFormatting>
  <conditionalFormatting sqref="A8:B35 E8:Y35">
    <cfRule type="cellIs" dxfId="15" priority="3" stopIfTrue="1" operator="equal">
      <formula>1</formula>
    </cfRule>
    <cfRule type="cellIs" dxfId="14" priority="4" stopIfTrue="1" operator="equal">
      <formula>2</formula>
    </cfRule>
    <cfRule type="cellIs" dxfId="13" priority="5" stopIfTrue="1" operator="equal">
      <formula>3</formula>
    </cfRule>
  </conditionalFormatting>
  <conditionalFormatting sqref="E4:Y4">
    <cfRule type="cellIs" dxfId="12" priority="6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L60"/>
  <sheetViews>
    <sheetView workbookViewId="0">
      <pane xSplit="4" ySplit="8" topLeftCell="E9" activePane="bottomRight" state="frozen"/>
      <selection pane="topRight" activeCell="D1" sqref="D1"/>
      <selection pane="bottomLeft" activeCell="A11" sqref="A11"/>
      <selection pane="bottomRight" activeCell="DK14" sqref="DK14"/>
    </sheetView>
  </sheetViews>
  <sheetFormatPr baseColWidth="10" defaultRowHeight="12.75"/>
  <cols>
    <col min="1" max="1" width="1.28515625" style="1" customWidth="1"/>
    <col min="2" max="2" width="7.140625" style="1" customWidth="1"/>
    <col min="3" max="3" width="5.7109375" style="1" customWidth="1"/>
    <col min="4" max="4" width="22.7109375" style="1" customWidth="1"/>
    <col min="5" max="5" width="1.140625" style="1" customWidth="1"/>
    <col min="6" max="34" width="2.7109375" style="1" customWidth="1"/>
    <col min="35" max="35" width="0.140625" style="1" customWidth="1"/>
    <col min="36" max="36" width="1.28515625" style="1" customWidth="1"/>
    <col min="37" max="38" width="3.7109375" style="1" customWidth="1"/>
    <col min="39" max="39" width="4.140625" style="1" customWidth="1"/>
    <col min="40" max="66" width="3.7109375" style="1" customWidth="1"/>
    <col min="67" max="67" width="5.140625" style="1" customWidth="1"/>
    <col min="68" max="69" width="2.85546875" style="1" customWidth="1"/>
    <col min="70" max="75" width="3.7109375" style="1" customWidth="1"/>
    <col min="76" max="76" width="6" style="1" customWidth="1"/>
    <col min="77" max="77" width="1.28515625" style="1" customWidth="1"/>
    <col min="78" max="87" width="3.7109375" style="1" customWidth="1"/>
    <col min="88" max="88" width="1.28515625" style="1" customWidth="1"/>
    <col min="89" max="89" width="9.28515625" style="1" customWidth="1"/>
    <col min="90" max="92" width="1.28515625" style="1" customWidth="1"/>
    <col min="93" max="93" width="4" style="1" customWidth="1"/>
    <col min="94" max="123" width="3.85546875" style="1" customWidth="1"/>
    <col min="124" max="124" width="1.28515625" style="1" customWidth="1"/>
    <col min="125" max="125" width="3.7109375" style="1" customWidth="1"/>
    <col min="126" max="155" width="2.85546875" style="1" customWidth="1"/>
    <col min="156" max="156" width="1.28515625" style="1" customWidth="1"/>
    <col min="169" max="16384" width="11.42578125" style="1"/>
  </cols>
  <sheetData>
    <row r="1" spans="1:156" ht="3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46"/>
    </row>
    <row r="2" spans="1:156">
      <c r="A2" s="90"/>
      <c r="B2" s="91" t="s">
        <v>55</v>
      </c>
      <c r="C2" s="91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2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46"/>
    </row>
    <row r="3" spans="1:156" ht="3.75" customHeight="1">
      <c r="A3" s="90"/>
      <c r="B3" s="91"/>
      <c r="C3" s="91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2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46"/>
    </row>
    <row r="4" spans="1:156" ht="13.5" thickBot="1">
      <c r="A4" s="90"/>
      <c r="B4" s="90"/>
      <c r="C4" s="90"/>
      <c r="D4" s="90"/>
      <c r="E4" s="90"/>
      <c r="F4" s="58" t="s">
        <v>27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60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2"/>
      <c r="AJ4" s="90"/>
      <c r="AK4" s="58" t="s">
        <v>28</v>
      </c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67"/>
      <c r="BP4" s="31"/>
      <c r="BQ4" s="123"/>
      <c r="BR4" s="31"/>
      <c r="BS4" s="31"/>
      <c r="BT4" s="31"/>
      <c r="BU4" s="31"/>
      <c r="BV4" s="31"/>
      <c r="BW4" s="31"/>
      <c r="BX4" s="67"/>
      <c r="BY4" s="90"/>
      <c r="BZ4" s="121" t="s">
        <v>29</v>
      </c>
      <c r="CA4" s="121"/>
      <c r="CB4" s="121"/>
      <c r="CC4" s="121"/>
      <c r="CD4" s="121"/>
      <c r="CE4" s="121"/>
      <c r="CF4" s="121"/>
      <c r="CG4" s="121"/>
      <c r="CH4" s="121"/>
      <c r="CI4" s="121"/>
      <c r="CJ4" s="90"/>
      <c r="CK4" s="90"/>
      <c r="CL4" s="90"/>
      <c r="CM4" s="46"/>
      <c r="DC4" s="120"/>
      <c r="DD4" s="120"/>
      <c r="DE4" s="120"/>
      <c r="DF4" s="120"/>
    </row>
    <row r="5" spans="1:156" ht="13.5" thickBot="1">
      <c r="A5" s="90"/>
      <c r="B5" s="69">
        <v>6</v>
      </c>
      <c r="C5" s="90"/>
      <c r="D5" s="91" t="s">
        <v>52</v>
      </c>
      <c r="E5" s="90"/>
      <c r="F5" s="63">
        <f t="shared" ref="F5:AI5" si="0">COUNTIF(F9:F36,"&gt;0")</f>
        <v>9</v>
      </c>
      <c r="G5" s="64">
        <f t="shared" si="0"/>
        <v>9</v>
      </c>
      <c r="H5" s="64">
        <f t="shared" si="0"/>
        <v>8</v>
      </c>
      <c r="I5" s="64">
        <f t="shared" si="0"/>
        <v>10</v>
      </c>
      <c r="J5" s="64">
        <f t="shared" si="0"/>
        <v>10</v>
      </c>
      <c r="K5" s="64">
        <f t="shared" si="0"/>
        <v>6</v>
      </c>
      <c r="L5" s="64">
        <f t="shared" si="0"/>
        <v>6</v>
      </c>
      <c r="M5" s="64">
        <f t="shared" si="0"/>
        <v>6</v>
      </c>
      <c r="N5" s="64">
        <f t="shared" si="0"/>
        <v>10</v>
      </c>
      <c r="O5" s="64">
        <f t="shared" si="0"/>
        <v>8</v>
      </c>
      <c r="P5" s="64">
        <f t="shared" si="0"/>
        <v>9</v>
      </c>
      <c r="Q5" s="64">
        <f t="shared" si="0"/>
        <v>10</v>
      </c>
      <c r="R5" s="64">
        <f t="shared" si="0"/>
        <v>10</v>
      </c>
      <c r="S5" s="64">
        <f t="shared" si="0"/>
        <v>7</v>
      </c>
      <c r="T5" s="64">
        <f t="shared" si="0"/>
        <v>0</v>
      </c>
      <c r="U5" s="64">
        <f t="shared" si="0"/>
        <v>0</v>
      </c>
      <c r="V5" s="64">
        <f t="shared" si="0"/>
        <v>10</v>
      </c>
      <c r="W5" s="64">
        <f t="shared" si="0"/>
        <v>10</v>
      </c>
      <c r="X5" s="64">
        <f t="shared" si="0"/>
        <v>10</v>
      </c>
      <c r="Y5" s="64">
        <f t="shared" si="0"/>
        <v>5</v>
      </c>
      <c r="Z5" s="64">
        <f t="shared" si="0"/>
        <v>4</v>
      </c>
      <c r="AA5" s="64">
        <f t="shared" si="0"/>
        <v>0</v>
      </c>
      <c r="AB5" s="64">
        <f t="shared" si="0"/>
        <v>0</v>
      </c>
      <c r="AC5" s="64">
        <f t="shared" si="0"/>
        <v>0</v>
      </c>
      <c r="AD5" s="64">
        <f t="shared" si="0"/>
        <v>0</v>
      </c>
      <c r="AE5" s="64">
        <f t="shared" si="0"/>
        <v>0</v>
      </c>
      <c r="AF5" s="64">
        <f t="shared" si="0"/>
        <v>0</v>
      </c>
      <c r="AG5" s="64">
        <f t="shared" si="0"/>
        <v>0</v>
      </c>
      <c r="AH5" s="64">
        <f t="shared" si="0"/>
        <v>0</v>
      </c>
      <c r="AI5" s="65">
        <f t="shared" si="0"/>
        <v>0</v>
      </c>
      <c r="AJ5" s="90"/>
      <c r="AK5" s="77">
        <f t="shared" ref="AK5:BO5" si="1">SUM(AK9:AK36)</f>
        <v>44.500000000000007</v>
      </c>
      <c r="AL5" s="78">
        <f t="shared" si="1"/>
        <v>44.5</v>
      </c>
      <c r="AM5" s="78">
        <f t="shared" si="1"/>
        <v>39</v>
      </c>
      <c r="AN5" s="78">
        <f t="shared" si="1"/>
        <v>50</v>
      </c>
      <c r="AO5" s="78">
        <f t="shared" si="1"/>
        <v>50</v>
      </c>
      <c r="AP5" s="78">
        <f t="shared" si="1"/>
        <v>28</v>
      </c>
      <c r="AQ5" s="78">
        <f t="shared" si="1"/>
        <v>28</v>
      </c>
      <c r="AR5" s="78">
        <f t="shared" si="1"/>
        <v>28</v>
      </c>
      <c r="AS5" s="78">
        <f t="shared" si="1"/>
        <v>50</v>
      </c>
      <c r="AT5" s="78">
        <f t="shared" si="1"/>
        <v>39</v>
      </c>
      <c r="AU5" s="78">
        <f t="shared" si="1"/>
        <v>43.39</v>
      </c>
      <c r="AV5" s="78">
        <f t="shared" si="1"/>
        <v>50</v>
      </c>
      <c r="AW5" s="78">
        <f t="shared" si="1"/>
        <v>50</v>
      </c>
      <c r="AX5" s="78">
        <f t="shared" si="1"/>
        <v>33.5</v>
      </c>
      <c r="AY5" s="78">
        <f t="shared" si="1"/>
        <v>0</v>
      </c>
      <c r="AZ5" s="78">
        <f t="shared" si="1"/>
        <v>0</v>
      </c>
      <c r="BA5" s="78">
        <f t="shared" si="1"/>
        <v>50</v>
      </c>
      <c r="BB5" s="78">
        <f t="shared" si="1"/>
        <v>50</v>
      </c>
      <c r="BC5" s="78">
        <f t="shared" si="1"/>
        <v>50</v>
      </c>
      <c r="BD5" s="78">
        <f t="shared" si="1"/>
        <v>22.5</v>
      </c>
      <c r="BE5" s="78">
        <f t="shared" si="1"/>
        <v>17</v>
      </c>
      <c r="BF5" s="78">
        <f t="shared" si="1"/>
        <v>0</v>
      </c>
      <c r="BG5" s="78">
        <f t="shared" si="1"/>
        <v>0</v>
      </c>
      <c r="BH5" s="78">
        <f t="shared" si="1"/>
        <v>0</v>
      </c>
      <c r="BI5" s="78">
        <f t="shared" si="1"/>
        <v>0</v>
      </c>
      <c r="BJ5" s="78">
        <f t="shared" si="1"/>
        <v>0</v>
      </c>
      <c r="BK5" s="78">
        <f t="shared" si="1"/>
        <v>0</v>
      </c>
      <c r="BL5" s="78">
        <f t="shared" si="1"/>
        <v>0</v>
      </c>
      <c r="BM5" s="78">
        <f t="shared" si="1"/>
        <v>0</v>
      </c>
      <c r="BN5" s="78">
        <f t="shared" si="1"/>
        <v>0</v>
      </c>
      <c r="BO5" s="79">
        <f t="shared" si="1"/>
        <v>767.39</v>
      </c>
      <c r="BP5" s="31"/>
      <c r="BQ5" s="31"/>
      <c r="BR5" s="68">
        <f t="shared" ref="BR5:BX5" si="2">SUM(BR9:BR36)</f>
        <v>0</v>
      </c>
      <c r="BS5" s="68">
        <f t="shared" si="2"/>
        <v>0</v>
      </c>
      <c r="BT5" s="68">
        <f t="shared" si="2"/>
        <v>3.86</v>
      </c>
      <c r="BU5" s="68">
        <f t="shared" si="2"/>
        <v>4.5</v>
      </c>
      <c r="BV5" s="68">
        <f t="shared" si="2"/>
        <v>6.83</v>
      </c>
      <c r="BW5" s="68">
        <f t="shared" si="2"/>
        <v>15.5</v>
      </c>
      <c r="BX5" s="66">
        <f t="shared" si="2"/>
        <v>736.7</v>
      </c>
      <c r="BY5" s="90"/>
      <c r="BZ5" s="122">
        <v>10</v>
      </c>
      <c r="CA5" s="122">
        <v>8</v>
      </c>
      <c r="CB5" s="122">
        <v>6</v>
      </c>
      <c r="CC5" s="122">
        <v>5</v>
      </c>
      <c r="CD5" s="122">
        <v>4</v>
      </c>
      <c r="CE5" s="122">
        <v>3</v>
      </c>
      <c r="CF5" s="122">
        <v>2</v>
      </c>
      <c r="CG5" s="122">
        <v>1</v>
      </c>
      <c r="CH5" s="122"/>
      <c r="CI5" s="122"/>
      <c r="CJ5" s="95"/>
      <c r="CK5" s="90"/>
      <c r="CL5" s="90"/>
      <c r="CM5" s="46"/>
      <c r="DC5" s="120"/>
      <c r="DD5" s="120"/>
      <c r="DE5" s="120"/>
      <c r="DF5" s="120"/>
    </row>
    <row r="6" spans="1:156" ht="12.75" customHeight="1">
      <c r="A6" s="90"/>
      <c r="B6" s="90"/>
      <c r="C6" s="90"/>
      <c r="D6" s="90"/>
      <c r="E6" s="91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6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7" t="s">
        <v>25</v>
      </c>
      <c r="BR6" s="98"/>
      <c r="BS6" s="98"/>
      <c r="BT6" s="98"/>
      <c r="BU6" s="98"/>
      <c r="BV6" s="98"/>
      <c r="BW6" s="99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5"/>
      <c r="CL6" s="90"/>
      <c r="CM6" s="46"/>
      <c r="CO6" s="22" t="s">
        <v>21</v>
      </c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40"/>
      <c r="DU6" s="22" t="s">
        <v>22</v>
      </c>
      <c r="DV6" s="39"/>
      <c r="DW6" s="39"/>
      <c r="DX6" s="39"/>
      <c r="DY6" s="39"/>
      <c r="DZ6" s="39"/>
      <c r="EA6" s="39"/>
      <c r="EB6" s="38"/>
      <c r="EC6" s="39"/>
      <c r="ED6" s="39"/>
      <c r="EE6" s="39"/>
      <c r="EF6" s="39"/>
      <c r="EG6" s="39"/>
      <c r="EH6" s="39"/>
      <c r="EI6" s="39"/>
      <c r="EJ6" s="38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40"/>
    </row>
    <row r="7" spans="1:156">
      <c r="A7" s="90"/>
      <c r="B7" s="90"/>
      <c r="C7" s="90"/>
      <c r="D7" s="90"/>
      <c r="E7" s="90"/>
      <c r="F7" s="22" t="s">
        <v>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9"/>
      <c r="AJ7" s="90"/>
      <c r="AK7" s="22" t="s">
        <v>5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25"/>
      <c r="BP7" s="25"/>
      <c r="BQ7" s="25" t="s">
        <v>19</v>
      </c>
      <c r="BR7" s="25" t="s">
        <v>19</v>
      </c>
      <c r="BS7" s="25" t="s">
        <v>19</v>
      </c>
      <c r="BT7" s="25" t="s">
        <v>19</v>
      </c>
      <c r="BU7" s="25" t="s">
        <v>19</v>
      </c>
      <c r="BV7" s="25" t="s">
        <v>19</v>
      </c>
      <c r="BW7" s="25" t="s">
        <v>19</v>
      </c>
      <c r="BX7" s="47" t="s">
        <v>5</v>
      </c>
      <c r="BY7" s="90"/>
      <c r="BZ7" s="22" t="s">
        <v>15</v>
      </c>
      <c r="CA7" s="18"/>
      <c r="CB7" s="18"/>
      <c r="CC7" s="18"/>
      <c r="CD7" s="18"/>
      <c r="CE7" s="18"/>
      <c r="CF7" s="18"/>
      <c r="CG7" s="18"/>
      <c r="CH7" s="18"/>
      <c r="CI7" s="19"/>
      <c r="CJ7" s="90"/>
      <c r="CK7" s="95"/>
      <c r="CL7" s="90"/>
      <c r="CM7" s="46"/>
      <c r="CO7" s="52" t="s">
        <v>20</v>
      </c>
      <c r="CP7" s="41">
        <v>0</v>
      </c>
      <c r="CQ7" s="41">
        <v>0</v>
      </c>
      <c r="CR7" s="41">
        <v>1</v>
      </c>
      <c r="CS7" s="41">
        <v>1</v>
      </c>
      <c r="CT7" s="41">
        <v>2</v>
      </c>
      <c r="CU7" s="41">
        <v>2</v>
      </c>
      <c r="CV7" s="41">
        <v>3</v>
      </c>
      <c r="CW7" s="41">
        <v>3</v>
      </c>
      <c r="CX7" s="41">
        <v>4</v>
      </c>
      <c r="CY7" s="41">
        <v>4</v>
      </c>
      <c r="CZ7" s="41">
        <v>5</v>
      </c>
      <c r="DA7" s="41">
        <v>5</v>
      </c>
      <c r="DB7" s="41">
        <v>6</v>
      </c>
      <c r="DC7" s="41">
        <v>6</v>
      </c>
      <c r="DD7" s="41">
        <v>6</v>
      </c>
      <c r="DE7" s="41">
        <v>6</v>
      </c>
      <c r="DF7" s="41">
        <v>6</v>
      </c>
      <c r="DG7" s="41">
        <v>6</v>
      </c>
      <c r="DH7" s="41">
        <v>6</v>
      </c>
      <c r="DI7" s="41">
        <v>6</v>
      </c>
      <c r="DJ7" s="41">
        <v>6</v>
      </c>
      <c r="DK7" s="41">
        <v>6</v>
      </c>
      <c r="DL7" s="41">
        <v>6</v>
      </c>
      <c r="DM7" s="41">
        <v>6</v>
      </c>
      <c r="DN7" s="41">
        <v>6</v>
      </c>
      <c r="DO7" s="41">
        <v>6</v>
      </c>
      <c r="DP7" s="41">
        <v>6</v>
      </c>
      <c r="DQ7" s="41">
        <v>6</v>
      </c>
      <c r="DR7" s="41">
        <v>6</v>
      </c>
      <c r="DS7" s="42">
        <v>6</v>
      </c>
      <c r="DU7" s="52" t="s">
        <v>20</v>
      </c>
      <c r="DV7" s="41">
        <v>0</v>
      </c>
      <c r="DW7" s="41">
        <v>0</v>
      </c>
      <c r="DX7" s="41">
        <v>1</v>
      </c>
      <c r="DY7" s="41">
        <v>1</v>
      </c>
      <c r="DZ7" s="41">
        <v>2</v>
      </c>
      <c r="EA7" s="41">
        <v>2</v>
      </c>
      <c r="EB7" s="41">
        <v>3</v>
      </c>
      <c r="EC7" s="41">
        <v>3</v>
      </c>
      <c r="ED7" s="41">
        <v>4</v>
      </c>
      <c r="EE7" s="41">
        <v>4</v>
      </c>
      <c r="EF7" s="41">
        <v>5</v>
      </c>
      <c r="EG7" s="41">
        <v>5</v>
      </c>
      <c r="EH7" s="41">
        <v>6</v>
      </c>
      <c r="EI7" s="41">
        <v>6</v>
      </c>
      <c r="EJ7" s="41">
        <v>6</v>
      </c>
      <c r="EK7" s="41">
        <v>6</v>
      </c>
      <c r="EL7" s="41">
        <v>6</v>
      </c>
      <c r="EM7" s="41">
        <v>6</v>
      </c>
      <c r="EN7" s="41">
        <v>6</v>
      </c>
      <c r="EO7" s="41">
        <v>6</v>
      </c>
      <c r="EP7" s="41">
        <v>6</v>
      </c>
      <c r="EQ7" s="41">
        <v>6</v>
      </c>
      <c r="ER7" s="41">
        <v>6</v>
      </c>
      <c r="ES7" s="41">
        <v>6</v>
      </c>
      <c r="ET7" s="41">
        <v>6</v>
      </c>
      <c r="EU7" s="41">
        <v>6</v>
      </c>
      <c r="EV7" s="41">
        <v>6</v>
      </c>
      <c r="EW7" s="41">
        <v>6</v>
      </c>
      <c r="EX7" s="41">
        <v>6</v>
      </c>
      <c r="EY7" s="42">
        <v>6</v>
      </c>
      <c r="EZ7" s="1">
        <v>4</v>
      </c>
    </row>
    <row r="8" spans="1:156" ht="13.5" thickBot="1">
      <c r="A8" s="90"/>
      <c r="B8" s="3" t="s">
        <v>3</v>
      </c>
      <c r="C8" s="12" t="s">
        <v>40</v>
      </c>
      <c r="D8" s="8" t="s">
        <v>38</v>
      </c>
      <c r="E8" s="93"/>
      <c r="F8" s="100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01">
        <v>7</v>
      </c>
      <c r="M8" s="101">
        <v>8</v>
      </c>
      <c r="N8" s="101">
        <v>9</v>
      </c>
      <c r="O8" s="101">
        <v>10</v>
      </c>
      <c r="P8" s="101">
        <v>11</v>
      </c>
      <c r="Q8" s="101">
        <v>12</v>
      </c>
      <c r="R8" s="101">
        <v>13</v>
      </c>
      <c r="S8" s="101">
        <v>14</v>
      </c>
      <c r="T8" s="101">
        <v>15</v>
      </c>
      <c r="U8" s="101">
        <v>16</v>
      </c>
      <c r="V8" s="101">
        <v>17</v>
      </c>
      <c r="W8" s="101">
        <v>18</v>
      </c>
      <c r="X8" s="101">
        <v>19</v>
      </c>
      <c r="Y8" s="101">
        <v>20</v>
      </c>
      <c r="Z8" s="101">
        <v>21</v>
      </c>
      <c r="AA8" s="101">
        <v>22</v>
      </c>
      <c r="AB8" s="101">
        <v>23</v>
      </c>
      <c r="AC8" s="101">
        <v>24</v>
      </c>
      <c r="AD8" s="101">
        <v>25</v>
      </c>
      <c r="AE8" s="101">
        <v>26</v>
      </c>
      <c r="AF8" s="101">
        <v>27</v>
      </c>
      <c r="AG8" s="101">
        <v>28</v>
      </c>
      <c r="AH8" s="101">
        <v>29</v>
      </c>
      <c r="AI8" s="102">
        <v>30</v>
      </c>
      <c r="AJ8" s="90"/>
      <c r="AK8" s="3">
        <v>1</v>
      </c>
      <c r="AL8" s="2">
        <v>2</v>
      </c>
      <c r="AM8" s="2">
        <v>3</v>
      </c>
      <c r="AN8" s="2">
        <v>4</v>
      </c>
      <c r="AO8" s="2">
        <v>5</v>
      </c>
      <c r="AP8" s="2">
        <v>6</v>
      </c>
      <c r="AQ8" s="20">
        <v>7</v>
      </c>
      <c r="AR8" s="20">
        <v>8</v>
      </c>
      <c r="AS8" s="20">
        <v>9</v>
      </c>
      <c r="AT8" s="20">
        <v>10</v>
      </c>
      <c r="AU8" s="20">
        <v>11</v>
      </c>
      <c r="AV8" s="20">
        <v>12</v>
      </c>
      <c r="AW8" s="20">
        <v>13</v>
      </c>
      <c r="AX8" s="20">
        <v>14</v>
      </c>
      <c r="AY8" s="20">
        <v>15</v>
      </c>
      <c r="AZ8" s="20">
        <v>16</v>
      </c>
      <c r="BA8" s="20">
        <v>17</v>
      </c>
      <c r="BB8" s="20">
        <v>18</v>
      </c>
      <c r="BC8" s="20">
        <v>19</v>
      </c>
      <c r="BD8" s="20">
        <v>20</v>
      </c>
      <c r="BE8" s="20">
        <v>21</v>
      </c>
      <c r="BF8" s="20">
        <v>22</v>
      </c>
      <c r="BG8" s="20">
        <v>23</v>
      </c>
      <c r="BH8" s="20">
        <v>24</v>
      </c>
      <c r="BI8" s="20">
        <v>25</v>
      </c>
      <c r="BJ8" s="20">
        <v>26</v>
      </c>
      <c r="BK8" s="20">
        <v>27</v>
      </c>
      <c r="BL8" s="20">
        <v>28</v>
      </c>
      <c r="BM8" s="20">
        <v>29</v>
      </c>
      <c r="BN8" s="20">
        <v>30</v>
      </c>
      <c r="BO8" s="23" t="s">
        <v>18</v>
      </c>
      <c r="BP8" s="23" t="s">
        <v>4</v>
      </c>
      <c r="BQ8" s="23">
        <v>0</v>
      </c>
      <c r="BR8" s="23">
        <v>1</v>
      </c>
      <c r="BS8" s="23">
        <v>2</v>
      </c>
      <c r="BT8" s="23">
        <v>3</v>
      </c>
      <c r="BU8" s="23">
        <v>4</v>
      </c>
      <c r="BV8" s="23">
        <v>5</v>
      </c>
      <c r="BW8" s="23">
        <v>6</v>
      </c>
      <c r="BX8" s="48" t="s">
        <v>7</v>
      </c>
      <c r="BY8" s="90"/>
      <c r="BZ8" s="3" t="s">
        <v>0</v>
      </c>
      <c r="CA8" s="12" t="s">
        <v>1</v>
      </c>
      <c r="CB8" s="12" t="s">
        <v>2</v>
      </c>
      <c r="CC8" s="12" t="s">
        <v>8</v>
      </c>
      <c r="CD8" s="12" t="s">
        <v>9</v>
      </c>
      <c r="CE8" s="12" t="s">
        <v>10</v>
      </c>
      <c r="CF8" s="12" t="s">
        <v>11</v>
      </c>
      <c r="CG8" s="12" t="s">
        <v>12</v>
      </c>
      <c r="CH8" s="12" t="s">
        <v>13</v>
      </c>
      <c r="CI8" s="13" t="s">
        <v>14</v>
      </c>
      <c r="CJ8" s="90"/>
      <c r="CK8" s="57" t="s">
        <v>16</v>
      </c>
      <c r="CL8" s="90"/>
      <c r="CM8" s="46"/>
      <c r="CO8" s="51" t="s">
        <v>26</v>
      </c>
      <c r="CP8" s="2">
        <v>1</v>
      </c>
      <c r="CQ8" s="2">
        <v>2</v>
      </c>
      <c r="CR8" s="2">
        <v>3</v>
      </c>
      <c r="CS8" s="2">
        <v>4</v>
      </c>
      <c r="CT8" s="2">
        <v>5</v>
      </c>
      <c r="CU8" s="2">
        <v>6</v>
      </c>
      <c r="CV8" s="20">
        <v>7</v>
      </c>
      <c r="CW8" s="20">
        <v>8</v>
      </c>
      <c r="CX8" s="20">
        <v>9</v>
      </c>
      <c r="CY8" s="20">
        <v>10</v>
      </c>
      <c r="CZ8" s="20">
        <v>11</v>
      </c>
      <c r="DA8" s="20">
        <v>12</v>
      </c>
      <c r="DB8" s="20">
        <v>13</v>
      </c>
      <c r="DC8" s="20">
        <v>14</v>
      </c>
      <c r="DD8" s="20">
        <v>15</v>
      </c>
      <c r="DE8" s="20">
        <v>16</v>
      </c>
      <c r="DF8" s="20">
        <v>17</v>
      </c>
      <c r="DG8" s="20">
        <v>18</v>
      </c>
      <c r="DH8" s="20">
        <v>19</v>
      </c>
      <c r="DI8" s="20">
        <v>20</v>
      </c>
      <c r="DJ8" s="20">
        <v>21</v>
      </c>
      <c r="DK8" s="20">
        <v>22</v>
      </c>
      <c r="DL8" s="20">
        <v>23</v>
      </c>
      <c r="DM8" s="20">
        <v>24</v>
      </c>
      <c r="DN8" s="20">
        <v>25</v>
      </c>
      <c r="DO8" s="20">
        <v>26</v>
      </c>
      <c r="DP8" s="20">
        <v>27</v>
      </c>
      <c r="DQ8" s="20">
        <v>28</v>
      </c>
      <c r="DR8" s="20">
        <v>29</v>
      </c>
      <c r="DS8" s="30">
        <v>30</v>
      </c>
      <c r="DU8" s="51" t="s">
        <v>26</v>
      </c>
      <c r="DV8" s="2">
        <v>1</v>
      </c>
      <c r="DW8" s="2">
        <v>2</v>
      </c>
      <c r="DX8" s="2">
        <v>3</v>
      </c>
      <c r="DY8" s="2">
        <v>4</v>
      </c>
      <c r="DZ8" s="2">
        <v>5</v>
      </c>
      <c r="EA8" s="2">
        <v>6</v>
      </c>
      <c r="EB8" s="20">
        <v>7</v>
      </c>
      <c r="EC8" s="20">
        <v>8</v>
      </c>
      <c r="ED8" s="20">
        <v>9</v>
      </c>
      <c r="EE8" s="20">
        <v>10</v>
      </c>
      <c r="EF8" s="20">
        <v>11</v>
      </c>
      <c r="EG8" s="20">
        <v>12</v>
      </c>
      <c r="EH8" s="20">
        <v>13</v>
      </c>
      <c r="EI8" s="20">
        <v>14</v>
      </c>
      <c r="EJ8" s="20">
        <v>15</v>
      </c>
      <c r="EK8" s="20">
        <v>16</v>
      </c>
      <c r="EL8" s="20">
        <v>17</v>
      </c>
      <c r="EM8" s="20">
        <v>18</v>
      </c>
      <c r="EN8" s="20">
        <v>19</v>
      </c>
      <c r="EO8" s="20">
        <v>20</v>
      </c>
      <c r="EP8" s="20">
        <v>21</v>
      </c>
      <c r="EQ8" s="20">
        <v>22</v>
      </c>
      <c r="ER8" s="20">
        <v>23</v>
      </c>
      <c r="ES8" s="20">
        <v>24</v>
      </c>
      <c r="ET8" s="20">
        <v>25</v>
      </c>
      <c r="EU8" s="20">
        <v>26</v>
      </c>
      <c r="EV8" s="20">
        <v>27</v>
      </c>
      <c r="EW8" s="20">
        <v>28</v>
      </c>
      <c r="EX8" s="20">
        <v>29</v>
      </c>
      <c r="EY8" s="26">
        <v>30</v>
      </c>
    </row>
    <row r="9" spans="1:156">
      <c r="A9" s="90"/>
      <c r="B9" s="49">
        <f t="shared" ref="B9:B19" si="3">IF(BX9=0,"n/a",RANK(BX9,BX$9:BX$36))</f>
        <v>1</v>
      </c>
      <c r="C9" s="14">
        <v>545</v>
      </c>
      <c r="D9" s="6" t="s">
        <v>50</v>
      </c>
      <c r="E9" s="94"/>
      <c r="F9" s="4">
        <v>9</v>
      </c>
      <c r="G9" s="14">
        <v>1</v>
      </c>
      <c r="H9" s="14">
        <v>2</v>
      </c>
      <c r="I9" s="14">
        <v>2</v>
      </c>
      <c r="J9" s="14">
        <v>1</v>
      </c>
      <c r="K9" s="14">
        <v>1</v>
      </c>
      <c r="L9" s="14">
        <v>1</v>
      </c>
      <c r="M9" s="147">
        <v>1</v>
      </c>
      <c r="N9" s="147">
        <v>2</v>
      </c>
      <c r="O9" s="147">
        <v>1</v>
      </c>
      <c r="P9" s="147">
        <v>1</v>
      </c>
      <c r="Q9" s="147">
        <v>4</v>
      </c>
      <c r="R9" s="147">
        <v>1</v>
      </c>
      <c r="S9" s="147">
        <v>2</v>
      </c>
      <c r="T9" s="14" t="s">
        <v>17</v>
      </c>
      <c r="U9" s="14" t="s">
        <v>17</v>
      </c>
      <c r="V9" s="14">
        <v>1</v>
      </c>
      <c r="W9" s="14">
        <v>2</v>
      </c>
      <c r="X9" s="14">
        <v>5</v>
      </c>
      <c r="Y9" s="14" t="s">
        <v>17</v>
      </c>
      <c r="Z9" s="14" t="s">
        <v>17</v>
      </c>
      <c r="AA9" s="14"/>
      <c r="AB9" s="14"/>
      <c r="AC9" s="14"/>
      <c r="AD9" s="14"/>
      <c r="AE9" s="14"/>
      <c r="AF9" s="14"/>
      <c r="AG9" s="14"/>
      <c r="AH9" s="14"/>
      <c r="AI9" s="5"/>
      <c r="AJ9" s="90"/>
      <c r="AK9" s="72">
        <f t="shared" ref="AK9:AK19" si="4">IF(ISNUMBER(F9),ROUND(((F$5-F9)/F$5*10+0.5),2),IF(F9="","",0))</f>
        <v>0.5</v>
      </c>
      <c r="AL9" s="73">
        <f t="shared" ref="AL9:AL19" si="5">IF(ISNUMBER(G9),ROUND(((G$5-G9)/G$5*10+0.5),2),IF(G9="","",0))</f>
        <v>9.39</v>
      </c>
      <c r="AM9" s="73">
        <f t="shared" ref="AM9:AM19" si="6">IF(ISNUMBER(H9),ROUND(((H$5-H9)/H$5*10+0.5),2),IF(H9="","",0))</f>
        <v>8</v>
      </c>
      <c r="AN9" s="73">
        <f t="shared" ref="AN9:AN19" si="7">IF(ISNUMBER(I9),ROUND(((I$5-I9)/I$5*10+0.5),2),IF(I9="","",0))</f>
        <v>8.5</v>
      </c>
      <c r="AO9" s="73">
        <f t="shared" ref="AO9:AO19" si="8">IF(ISNUMBER(J9),ROUND(((J$5-J9)/J$5*10+0.5),2),IF(J9="","",0))</f>
        <v>9.5</v>
      </c>
      <c r="AP9" s="73">
        <f t="shared" ref="AP9:AP19" si="9">IF(ISNUMBER(K9),ROUND(((K$5-K9)/K$5*10+0.5),2),IF(K9="","",0))</f>
        <v>8.83</v>
      </c>
      <c r="AQ9" s="73">
        <f t="shared" ref="AQ9:AQ19" si="10">IF(ISNUMBER(L9),ROUND(((L$5-L9)/L$5*10+0.5),2),IF(L9="","",0))</f>
        <v>8.83</v>
      </c>
      <c r="AR9" s="73">
        <f t="shared" ref="AR9:AR19" si="11">IF(ISNUMBER(M9),ROUND(((M$5-M9)/M$5*10+0.5),2),IF(M9="","",0))</f>
        <v>8.83</v>
      </c>
      <c r="AS9" s="73">
        <f t="shared" ref="AS9:AS19" si="12">IF(ISNUMBER(N9),ROUND(((N$5-N9)/N$5*10+0.5),2),IF(N9="","",0))</f>
        <v>8.5</v>
      </c>
      <c r="AT9" s="73">
        <f t="shared" ref="AT9:AT19" si="13">IF(ISNUMBER(O9),ROUND(((O$5-O9)/O$5*10+0.5),2),IF(O9="","",0))</f>
        <v>9.25</v>
      </c>
      <c r="AU9" s="73">
        <f t="shared" ref="AU9:AU19" si="14">IF(ISNUMBER(P9),ROUND(((P$5-P9)/P$5*10+0.5),2),IF(P9="","",0))</f>
        <v>9.39</v>
      </c>
      <c r="AV9" s="73">
        <f t="shared" ref="AV9:AV19" si="15">IF(ISNUMBER(Q9),ROUND(((Q$5-Q9)/Q$5*10+0.5),2),IF(Q9="","",0))</f>
        <v>6.5</v>
      </c>
      <c r="AW9" s="73">
        <f t="shared" ref="AW9:AW19" si="16">IF(ISNUMBER(R9),ROUND(((R$5-R9)/R$5*10+0.5),2),IF(R9="","",0))</f>
        <v>9.5</v>
      </c>
      <c r="AX9" s="73">
        <f t="shared" ref="AX9:AX19" si="17">IF(ISNUMBER(S9),ROUND(((S$5-S9)/S$5*10+0.5),2),IF(S9="","",0))</f>
        <v>7.64</v>
      </c>
      <c r="AY9" s="73">
        <f t="shared" ref="AY9:AY19" si="18">IF(ISNUMBER(T9),ROUND(((T$5-T9)/T$5*10+0.5),2),IF(T9="","",0))</f>
        <v>0</v>
      </c>
      <c r="AZ9" s="73">
        <f t="shared" ref="AZ9:AZ19" si="19">IF(ISNUMBER(U9),ROUND(((U$5-U9)/U$5*10+0.5),2),IF(U9="","",0))</f>
        <v>0</v>
      </c>
      <c r="BA9" s="73">
        <f t="shared" ref="BA9:BA19" si="20">IF(ISNUMBER(V9),ROUND(((V$5-V9)/V$5*10+0.5),2),IF(V9="","",0))</f>
        <v>9.5</v>
      </c>
      <c r="BB9" s="73">
        <f t="shared" ref="BB9:BB19" si="21">IF(ISNUMBER(W9),ROUND(((W$5-W9)/W$5*10+0.5),2),IF(W9="","",0))</f>
        <v>8.5</v>
      </c>
      <c r="BC9" s="73">
        <f t="shared" ref="BC9:BC19" si="22">IF(ISNUMBER(X9),ROUND(((X$5-X9)/X$5*10+0.5),2),IF(X9="","",0))</f>
        <v>5.5</v>
      </c>
      <c r="BD9" s="73">
        <f t="shared" ref="BD9:BD19" si="23">IF(ISNUMBER(Y9),ROUND(((Y$5-Y9)/Y$5*10+0.5),2),IF(Y9="","",0))</f>
        <v>0</v>
      </c>
      <c r="BE9" s="73">
        <f t="shared" ref="BE9:BE19" si="24">IF(ISNUMBER(Z9),ROUND(((Z$5-Z9)/Z$5*10+0.5),2),IF(Z9="","",0))</f>
        <v>0</v>
      </c>
      <c r="BF9" s="73" t="str">
        <f t="shared" ref="BF9:BF19" si="25">IF(ISNUMBER(AA9),ROUND(((AA$5-AA9)/AA$5*10+0.5),2),IF(AA9="","",0))</f>
        <v/>
      </c>
      <c r="BG9" s="73" t="str">
        <f t="shared" ref="BG9:BG19" si="26">IF(ISNUMBER(AB9),ROUND(((AB$5-AB9)/AB$5*10+0.5),2),IF(AB9="","",0))</f>
        <v/>
      </c>
      <c r="BH9" s="73" t="str">
        <f t="shared" ref="BH9:BH19" si="27">IF(ISNUMBER(AC9),ROUND(((AC$5-AC9)/AC$5*10+0.5),1),IF(AC9="","",0))</f>
        <v/>
      </c>
      <c r="BI9" s="73" t="str">
        <f t="shared" ref="BI9:BI19" si="28">IF(ISNUMBER(AD9),ROUND(((AD$5-AD9)/AD$5*10+0.5),1),IF(AD9="","",0))</f>
        <v/>
      </c>
      <c r="BJ9" s="73" t="str">
        <f t="shared" ref="BJ9:BJ19" si="29">IF(ISNUMBER(AE9),ROUND(((AE$5-AE9)/AE$5*10+0.5),1),IF(AE9="","",0))</f>
        <v/>
      </c>
      <c r="BK9" s="73" t="str">
        <f t="shared" ref="BK9:BK19" si="30">IF(ISNUMBER(AF9),ROUND(((AF$5-AF9)/AF$5*10+0.5),1),IF(AF9="","",0))</f>
        <v/>
      </c>
      <c r="BL9" s="73" t="str">
        <f t="shared" ref="BL9:BL19" si="31">IF(ISNUMBER(AG9),ROUND(((AG$5-AG9)/AG$5*10+0.5),1),IF(AG9="","",0))</f>
        <v/>
      </c>
      <c r="BM9" s="73" t="str">
        <f t="shared" ref="BM9:BM19" si="32">IF(ISNUMBER(AH9),ROUND(((AH$5-AH9)/AH$5*10+0.5),1),IF(AH9="","",0))</f>
        <v/>
      </c>
      <c r="BN9" s="73" t="str">
        <f t="shared" ref="BN9:BN19" si="33">IF(ISNUMBER(AI9),ROUND(((AI$5-AI9)/AI$5*10+0.5),1),IF(AI9="","",0))</f>
        <v/>
      </c>
      <c r="BO9" s="80">
        <f t="shared" ref="BO9:BO24" si="34">SUM(AK9:BN9)</f>
        <v>136.66</v>
      </c>
      <c r="BP9" s="24">
        <f t="shared" ref="BP9:BP24" si="35">COUNT(AK9:BN9)</f>
        <v>21</v>
      </c>
      <c r="BQ9" s="28" t="s">
        <v>17</v>
      </c>
      <c r="BR9" s="82">
        <f t="shared" ref="BR9:BW19" si="36">IF(($B$5&gt;=BR$8)*AND($BP9&gt;=BR$8),SMALL($AK9:$BN9,BR$8),"")</f>
        <v>0</v>
      </c>
      <c r="BS9" s="82">
        <f t="shared" si="36"/>
        <v>0</v>
      </c>
      <c r="BT9" s="82">
        <f t="shared" si="36"/>
        <v>0</v>
      </c>
      <c r="BU9" s="82">
        <f t="shared" si="36"/>
        <v>0</v>
      </c>
      <c r="BV9" s="82">
        <f t="shared" si="36"/>
        <v>0.5</v>
      </c>
      <c r="BW9" s="82">
        <f t="shared" si="36"/>
        <v>5.5</v>
      </c>
      <c r="BX9" s="83">
        <f t="shared" ref="BX9:BX24" si="37">BO9-SUM(BR9:BW9)</f>
        <v>130.66</v>
      </c>
      <c r="BY9" s="90"/>
      <c r="BZ9" s="32">
        <f t="shared" ref="BZ9:BZ19" si="38">COUNTIF($F9:$AI9,1)</f>
        <v>9</v>
      </c>
      <c r="CA9" s="33">
        <f t="shared" ref="CA9:CA19" si="39">COUNTIF($F9:$AI9,2)</f>
        <v>5</v>
      </c>
      <c r="CB9" s="33">
        <f t="shared" ref="CB9:CB19" si="40">COUNTIF($F9:$AI9,3)</f>
        <v>0</v>
      </c>
      <c r="CC9" s="33">
        <f t="shared" ref="CC9:CC19" si="41">COUNTIF($F9:$AI9,4)</f>
        <v>1</v>
      </c>
      <c r="CD9" s="33">
        <f t="shared" ref="CD9:CD19" si="42">COUNTIF($F9:$AI9,5)</f>
        <v>1</v>
      </c>
      <c r="CE9" s="33">
        <f t="shared" ref="CE9:CE19" si="43">COUNTIF($F9:$AI9,6)</f>
        <v>0</v>
      </c>
      <c r="CF9" s="33">
        <f t="shared" ref="CF9:CF19" si="44">COUNTIF($F9:$AI9,7)</f>
        <v>0</v>
      </c>
      <c r="CG9" s="33">
        <f t="shared" ref="CG9:CG19" si="45">COUNTIF($F9:$AI9,8)</f>
        <v>0</v>
      </c>
      <c r="CH9" s="33">
        <f t="shared" ref="CH9:CH19" si="46">COUNTIF($F9:$AI9,9)</f>
        <v>1</v>
      </c>
      <c r="CI9" s="34">
        <f t="shared" ref="CI9:CI19" si="47">COUNTIF($F9:$AI9,10)</f>
        <v>0</v>
      </c>
      <c r="CJ9" s="90"/>
      <c r="CK9" s="55">
        <f t="shared" ref="CK9:CK20" si="48">BZ9*$BZ$5+CA9*$CA$5+CB9*$CB$5+CC9*$CC$5+CD9*$CD$5+CE9*$CE$5+CF9*$CF$5+CG9*$CG$5</f>
        <v>139</v>
      </c>
      <c r="CL9" s="90"/>
      <c r="CM9" s="46"/>
      <c r="CO9" s="53" t="str">
        <f t="shared" ref="CO9:CO19" si="49">D9</f>
        <v>Wolf, Michael</v>
      </c>
      <c r="CP9" s="86">
        <v>0.5</v>
      </c>
      <c r="CQ9" s="86">
        <v>9.9</v>
      </c>
      <c r="CR9" s="86">
        <v>17.899999999999999</v>
      </c>
      <c r="CS9" s="86">
        <v>26.4</v>
      </c>
      <c r="CT9" s="86">
        <v>35.9</v>
      </c>
      <c r="CU9" s="86">
        <v>44.7</v>
      </c>
      <c r="CV9" s="86">
        <v>53.1</v>
      </c>
      <c r="CW9" s="86">
        <v>53.879999999999995</v>
      </c>
      <c r="CX9" s="86">
        <v>53.879999999999995</v>
      </c>
      <c r="CY9" s="86">
        <v>54.629999999999995</v>
      </c>
      <c r="CZ9" s="86">
        <v>55.19</v>
      </c>
      <c r="DA9" s="86">
        <v>55.19</v>
      </c>
      <c r="DB9" s="86">
        <v>64.69</v>
      </c>
      <c r="DC9" s="86">
        <v>73.52</v>
      </c>
      <c r="DD9" s="86">
        <v>82.02</v>
      </c>
      <c r="DE9" s="86">
        <v>90.52</v>
      </c>
      <c r="DF9" s="86">
        <v>100.02</v>
      </c>
      <c r="DG9" s="86">
        <v>108.52</v>
      </c>
      <c r="DH9" s="86">
        <v>116.52</v>
      </c>
      <c r="DI9" s="86">
        <v>124.16</v>
      </c>
      <c r="DJ9" s="86">
        <v>130.66</v>
      </c>
      <c r="DK9" s="86"/>
      <c r="DL9" s="86"/>
      <c r="DM9" s="86"/>
      <c r="DN9" s="86"/>
      <c r="DO9" s="86"/>
      <c r="DP9" s="86"/>
      <c r="DQ9" s="86"/>
      <c r="DR9" s="86"/>
      <c r="DS9" s="87"/>
      <c r="DU9" s="53" t="str">
        <f t="shared" ref="DU9:DU19" si="50">D9</f>
        <v>Wolf, Michael</v>
      </c>
      <c r="DV9" s="4">
        <v>9</v>
      </c>
      <c r="DW9" s="43">
        <v>5</v>
      </c>
      <c r="DX9" s="43">
        <v>4</v>
      </c>
      <c r="DY9" s="43">
        <v>4</v>
      </c>
      <c r="DZ9" s="43">
        <v>2</v>
      </c>
      <c r="EA9" s="43">
        <v>2</v>
      </c>
      <c r="EB9" s="43">
        <v>1</v>
      </c>
      <c r="EC9" s="43">
        <v>1</v>
      </c>
      <c r="ED9" s="43">
        <v>1</v>
      </c>
      <c r="EE9" s="43">
        <v>1</v>
      </c>
      <c r="EF9" s="43">
        <v>1</v>
      </c>
      <c r="EG9" s="43">
        <v>1</v>
      </c>
      <c r="EH9" s="43">
        <v>1</v>
      </c>
      <c r="EI9" s="43">
        <v>1</v>
      </c>
      <c r="EJ9" s="43">
        <v>1</v>
      </c>
      <c r="EK9" s="43">
        <v>1</v>
      </c>
      <c r="EL9" s="43">
        <v>1</v>
      </c>
      <c r="EM9" s="43">
        <v>1</v>
      </c>
      <c r="EN9" s="43">
        <v>1</v>
      </c>
      <c r="EP9" s="43"/>
      <c r="EQ9" s="43"/>
      <c r="ER9" s="43"/>
      <c r="ES9" s="43"/>
      <c r="ET9" s="43"/>
      <c r="EU9" s="43"/>
      <c r="EV9" s="43"/>
      <c r="EW9" s="43"/>
      <c r="EX9" s="43"/>
      <c r="EY9" s="44"/>
    </row>
    <row r="10" spans="1:156">
      <c r="A10" s="90"/>
      <c r="B10" s="49">
        <f t="shared" si="3"/>
        <v>2</v>
      </c>
      <c r="C10" s="14">
        <v>535</v>
      </c>
      <c r="D10" s="6" t="s">
        <v>46</v>
      </c>
      <c r="E10" s="94"/>
      <c r="F10" s="4">
        <v>2</v>
      </c>
      <c r="G10" s="14">
        <v>3</v>
      </c>
      <c r="H10" s="14">
        <v>4</v>
      </c>
      <c r="I10" s="14">
        <v>1</v>
      </c>
      <c r="J10" s="14">
        <v>2</v>
      </c>
      <c r="K10" s="14">
        <v>2</v>
      </c>
      <c r="L10" s="14">
        <v>2</v>
      </c>
      <c r="M10" s="147">
        <v>2</v>
      </c>
      <c r="N10" s="147">
        <v>1</v>
      </c>
      <c r="O10" s="147">
        <v>4</v>
      </c>
      <c r="P10" s="147">
        <v>9</v>
      </c>
      <c r="Q10" s="147">
        <v>1</v>
      </c>
      <c r="R10" s="147">
        <v>3</v>
      </c>
      <c r="S10" s="147">
        <v>1</v>
      </c>
      <c r="T10" s="14" t="s">
        <v>17</v>
      </c>
      <c r="U10" s="14" t="s">
        <v>17</v>
      </c>
      <c r="V10" s="14">
        <v>10</v>
      </c>
      <c r="W10" s="14">
        <v>1</v>
      </c>
      <c r="X10" s="14">
        <v>1</v>
      </c>
      <c r="Y10" s="14" t="s">
        <v>17</v>
      </c>
      <c r="Z10" s="14" t="s">
        <v>17</v>
      </c>
      <c r="AA10" s="14"/>
      <c r="AB10" s="14"/>
      <c r="AC10" s="14"/>
      <c r="AD10" s="14"/>
      <c r="AE10" s="14"/>
      <c r="AF10" s="14"/>
      <c r="AG10" s="14"/>
      <c r="AH10" s="14"/>
      <c r="AI10" s="5"/>
      <c r="AJ10" s="90"/>
      <c r="AK10" s="74">
        <f t="shared" si="4"/>
        <v>8.2799999999999994</v>
      </c>
      <c r="AL10" s="71">
        <f t="shared" si="5"/>
        <v>7.17</v>
      </c>
      <c r="AM10" s="71">
        <f t="shared" si="6"/>
        <v>5.5</v>
      </c>
      <c r="AN10" s="71">
        <f t="shared" si="7"/>
        <v>9.5</v>
      </c>
      <c r="AO10" s="71">
        <f t="shared" si="8"/>
        <v>8.5</v>
      </c>
      <c r="AP10" s="71">
        <f t="shared" si="9"/>
        <v>7.17</v>
      </c>
      <c r="AQ10" s="71">
        <f t="shared" si="10"/>
        <v>7.17</v>
      </c>
      <c r="AR10" s="71">
        <f t="shared" si="11"/>
        <v>7.17</v>
      </c>
      <c r="AS10" s="71">
        <f t="shared" si="12"/>
        <v>9.5</v>
      </c>
      <c r="AT10" s="71">
        <f t="shared" si="13"/>
        <v>5.5</v>
      </c>
      <c r="AU10" s="71">
        <f t="shared" si="14"/>
        <v>0.5</v>
      </c>
      <c r="AV10" s="71">
        <f t="shared" si="15"/>
        <v>9.5</v>
      </c>
      <c r="AW10" s="71">
        <f t="shared" si="16"/>
        <v>7.5</v>
      </c>
      <c r="AX10" s="71">
        <f t="shared" si="17"/>
        <v>9.07</v>
      </c>
      <c r="AY10" s="71">
        <f t="shared" si="18"/>
        <v>0</v>
      </c>
      <c r="AZ10" s="71">
        <f t="shared" si="19"/>
        <v>0</v>
      </c>
      <c r="BA10" s="71">
        <f t="shared" si="20"/>
        <v>0.5</v>
      </c>
      <c r="BB10" s="71">
        <f t="shared" si="21"/>
        <v>9.5</v>
      </c>
      <c r="BC10" s="71">
        <f t="shared" si="22"/>
        <v>9.5</v>
      </c>
      <c r="BD10" s="71">
        <f t="shared" si="23"/>
        <v>0</v>
      </c>
      <c r="BE10" s="71">
        <f t="shared" si="24"/>
        <v>0</v>
      </c>
      <c r="BF10" s="71" t="str">
        <f t="shared" si="25"/>
        <v/>
      </c>
      <c r="BG10" s="71" t="str">
        <f t="shared" si="26"/>
        <v/>
      </c>
      <c r="BH10" s="71" t="str">
        <f t="shared" si="27"/>
        <v/>
      </c>
      <c r="BI10" s="71" t="str">
        <f t="shared" si="28"/>
        <v/>
      </c>
      <c r="BJ10" s="71" t="str">
        <f t="shared" si="29"/>
        <v/>
      </c>
      <c r="BK10" s="71" t="str">
        <f t="shared" si="30"/>
        <v/>
      </c>
      <c r="BL10" s="71" t="str">
        <f t="shared" si="31"/>
        <v/>
      </c>
      <c r="BM10" s="71" t="str">
        <f t="shared" si="32"/>
        <v/>
      </c>
      <c r="BN10" s="71" t="str">
        <f t="shared" si="33"/>
        <v/>
      </c>
      <c r="BO10" s="80">
        <f t="shared" si="34"/>
        <v>121.53</v>
      </c>
      <c r="BP10" s="24">
        <f t="shared" si="35"/>
        <v>21</v>
      </c>
      <c r="BQ10" s="28" t="s">
        <v>17</v>
      </c>
      <c r="BR10" s="82">
        <f t="shared" si="36"/>
        <v>0</v>
      </c>
      <c r="BS10" s="82">
        <f t="shared" si="36"/>
        <v>0</v>
      </c>
      <c r="BT10" s="82">
        <f t="shared" si="36"/>
        <v>0</v>
      </c>
      <c r="BU10" s="82">
        <f t="shared" si="36"/>
        <v>0</v>
      </c>
      <c r="BV10" s="82">
        <f t="shared" si="36"/>
        <v>0.5</v>
      </c>
      <c r="BW10" s="82">
        <f t="shared" si="36"/>
        <v>0.5</v>
      </c>
      <c r="BX10" s="83">
        <f t="shared" si="37"/>
        <v>120.53</v>
      </c>
      <c r="BY10" s="90"/>
      <c r="BZ10" s="15">
        <f t="shared" si="38"/>
        <v>6</v>
      </c>
      <c r="CA10" s="21">
        <f t="shared" si="39"/>
        <v>5</v>
      </c>
      <c r="CB10" s="21">
        <f t="shared" si="40"/>
        <v>2</v>
      </c>
      <c r="CC10" s="21">
        <f t="shared" si="41"/>
        <v>2</v>
      </c>
      <c r="CD10" s="21">
        <f t="shared" si="42"/>
        <v>0</v>
      </c>
      <c r="CE10" s="21">
        <f t="shared" si="43"/>
        <v>0</v>
      </c>
      <c r="CF10" s="21">
        <f t="shared" si="44"/>
        <v>0</v>
      </c>
      <c r="CG10" s="21">
        <f t="shared" si="45"/>
        <v>0</v>
      </c>
      <c r="CH10" s="21">
        <f t="shared" si="46"/>
        <v>1</v>
      </c>
      <c r="CI10" s="35">
        <f t="shared" si="47"/>
        <v>1</v>
      </c>
      <c r="CJ10" s="90"/>
      <c r="CK10" s="55">
        <f t="shared" si="48"/>
        <v>122</v>
      </c>
      <c r="CL10" s="90"/>
      <c r="CM10" s="46"/>
      <c r="CO10" s="53" t="str">
        <f t="shared" si="49"/>
        <v>Pohl, Michael</v>
      </c>
      <c r="CP10" s="86">
        <v>8.3000000000000007</v>
      </c>
      <c r="CQ10" s="86">
        <v>15.4</v>
      </c>
      <c r="CR10" s="86">
        <v>21</v>
      </c>
      <c r="CS10" s="86">
        <v>30.5</v>
      </c>
      <c r="CT10" s="86">
        <v>39</v>
      </c>
      <c r="CU10" s="86">
        <v>46.1</v>
      </c>
      <c r="CV10" s="86">
        <v>47.8</v>
      </c>
      <c r="CW10" s="86">
        <v>47.790000000000006</v>
      </c>
      <c r="CX10" s="86">
        <v>50.120000000000005</v>
      </c>
      <c r="CY10" s="86">
        <v>50.120000000000005</v>
      </c>
      <c r="CZ10" s="86">
        <v>50.120000000000005</v>
      </c>
      <c r="DA10" s="86">
        <v>52.45</v>
      </c>
      <c r="DB10" s="86">
        <v>59.95</v>
      </c>
      <c r="DC10" s="86">
        <v>69.02</v>
      </c>
      <c r="DD10" s="86">
        <v>76.19</v>
      </c>
      <c r="DE10" s="86">
        <v>83.36</v>
      </c>
      <c r="DF10" s="86">
        <v>90.53</v>
      </c>
      <c r="DG10" s="86">
        <v>100.03</v>
      </c>
      <c r="DH10" s="86">
        <v>109.53</v>
      </c>
      <c r="DI10" s="86">
        <v>115.03</v>
      </c>
      <c r="DJ10" s="86">
        <v>120.53</v>
      </c>
      <c r="DK10" s="86"/>
      <c r="DL10" s="86"/>
      <c r="DM10" s="86"/>
      <c r="DN10" s="86"/>
      <c r="DO10" s="86"/>
      <c r="DP10" s="86"/>
      <c r="DQ10" s="86"/>
      <c r="DR10" s="86"/>
      <c r="DS10" s="87"/>
      <c r="DU10" s="53" t="str">
        <f t="shared" si="50"/>
        <v>Pohl, Michael</v>
      </c>
      <c r="DV10" s="4">
        <v>2</v>
      </c>
      <c r="DW10" s="14">
        <v>2</v>
      </c>
      <c r="DX10" s="14">
        <v>2</v>
      </c>
      <c r="DY10" s="14">
        <v>1</v>
      </c>
      <c r="DZ10" s="14">
        <v>1</v>
      </c>
      <c r="EA10" s="14">
        <v>1</v>
      </c>
      <c r="EB10" s="14">
        <v>2</v>
      </c>
      <c r="EC10" s="14">
        <v>2</v>
      </c>
      <c r="ED10" s="14">
        <v>2</v>
      </c>
      <c r="EE10" s="14">
        <v>2</v>
      </c>
      <c r="EF10" s="14">
        <v>2</v>
      </c>
      <c r="EG10" s="14">
        <v>2</v>
      </c>
      <c r="EH10" s="14">
        <v>2</v>
      </c>
      <c r="EI10" s="14">
        <v>2</v>
      </c>
      <c r="EJ10" s="14">
        <v>2</v>
      </c>
      <c r="EK10" s="14">
        <v>2</v>
      </c>
      <c r="EL10" s="14">
        <v>2</v>
      </c>
      <c r="EM10" s="14">
        <v>2</v>
      </c>
      <c r="EN10" s="14">
        <v>2</v>
      </c>
      <c r="EP10" s="14"/>
      <c r="EQ10" s="14"/>
      <c r="ER10" s="14"/>
      <c r="ES10" s="14"/>
      <c r="ET10" s="14"/>
      <c r="EU10" s="14"/>
      <c r="EV10" s="14"/>
      <c r="EW10" s="14"/>
      <c r="EX10" s="14"/>
      <c r="EY10" s="5"/>
    </row>
    <row r="11" spans="1:156">
      <c r="A11" s="90"/>
      <c r="B11" s="49">
        <f t="shared" si="3"/>
        <v>3</v>
      </c>
      <c r="C11" s="14">
        <v>539</v>
      </c>
      <c r="D11" s="6" t="s">
        <v>59</v>
      </c>
      <c r="E11" s="94"/>
      <c r="F11" s="4">
        <v>1</v>
      </c>
      <c r="G11" s="14">
        <v>2</v>
      </c>
      <c r="H11" s="14">
        <v>1</v>
      </c>
      <c r="I11" s="14">
        <v>10</v>
      </c>
      <c r="J11" s="14">
        <v>4</v>
      </c>
      <c r="K11" s="14" t="s">
        <v>17</v>
      </c>
      <c r="L11" s="14" t="s">
        <v>17</v>
      </c>
      <c r="M11" s="147" t="s">
        <v>17</v>
      </c>
      <c r="N11" s="147">
        <v>4</v>
      </c>
      <c r="O11" s="147">
        <v>5</v>
      </c>
      <c r="P11" s="147">
        <v>2</v>
      </c>
      <c r="Q11" s="147">
        <v>3</v>
      </c>
      <c r="R11" s="147">
        <v>2</v>
      </c>
      <c r="S11" s="147">
        <v>4</v>
      </c>
      <c r="T11" s="14" t="s">
        <v>17</v>
      </c>
      <c r="U11" s="14" t="s">
        <v>17</v>
      </c>
      <c r="V11" s="14">
        <v>2</v>
      </c>
      <c r="W11" s="14">
        <v>4</v>
      </c>
      <c r="X11" s="14">
        <v>4</v>
      </c>
      <c r="Y11" s="14">
        <v>1</v>
      </c>
      <c r="Z11" s="14">
        <v>1</v>
      </c>
      <c r="AA11" s="14"/>
      <c r="AB11" s="14"/>
      <c r="AC11" s="14"/>
      <c r="AD11" s="14"/>
      <c r="AE11" s="14"/>
      <c r="AF11" s="14"/>
      <c r="AG11" s="14"/>
      <c r="AH11" s="14"/>
      <c r="AI11" s="5"/>
      <c r="AJ11" s="90"/>
      <c r="AK11" s="74">
        <f t="shared" si="4"/>
        <v>9.39</v>
      </c>
      <c r="AL11" s="71">
        <f t="shared" si="5"/>
        <v>8.2799999999999994</v>
      </c>
      <c r="AM11" s="71">
        <f t="shared" si="6"/>
        <v>9.25</v>
      </c>
      <c r="AN11" s="71">
        <f t="shared" si="7"/>
        <v>0.5</v>
      </c>
      <c r="AO11" s="71">
        <f t="shared" si="8"/>
        <v>6.5</v>
      </c>
      <c r="AP11" s="71">
        <f t="shared" si="9"/>
        <v>0</v>
      </c>
      <c r="AQ11" s="71">
        <f t="shared" si="10"/>
        <v>0</v>
      </c>
      <c r="AR11" s="71">
        <f t="shared" si="11"/>
        <v>0</v>
      </c>
      <c r="AS11" s="71">
        <f t="shared" si="12"/>
        <v>6.5</v>
      </c>
      <c r="AT11" s="71">
        <f t="shared" si="13"/>
        <v>4.25</v>
      </c>
      <c r="AU11" s="71">
        <f t="shared" si="14"/>
        <v>8.2799999999999994</v>
      </c>
      <c r="AV11" s="71">
        <f t="shared" si="15"/>
        <v>7.5</v>
      </c>
      <c r="AW11" s="71">
        <f t="shared" si="16"/>
        <v>8.5</v>
      </c>
      <c r="AX11" s="71">
        <f t="shared" si="17"/>
        <v>4.79</v>
      </c>
      <c r="AY11" s="71">
        <f t="shared" si="18"/>
        <v>0</v>
      </c>
      <c r="AZ11" s="71">
        <f t="shared" si="19"/>
        <v>0</v>
      </c>
      <c r="BA11" s="71">
        <f t="shared" si="20"/>
        <v>8.5</v>
      </c>
      <c r="BB11" s="71">
        <f t="shared" si="21"/>
        <v>6.5</v>
      </c>
      <c r="BC11" s="71">
        <f t="shared" si="22"/>
        <v>6.5</v>
      </c>
      <c r="BD11" s="71">
        <f t="shared" si="23"/>
        <v>8.5</v>
      </c>
      <c r="BE11" s="71">
        <f t="shared" si="24"/>
        <v>8</v>
      </c>
      <c r="BF11" s="71" t="str">
        <f t="shared" si="25"/>
        <v/>
      </c>
      <c r="BG11" s="71" t="str">
        <f t="shared" si="26"/>
        <v/>
      </c>
      <c r="BH11" s="71" t="str">
        <f t="shared" si="27"/>
        <v/>
      </c>
      <c r="BI11" s="71" t="str">
        <f t="shared" si="28"/>
        <v/>
      </c>
      <c r="BJ11" s="71" t="str">
        <f t="shared" si="29"/>
        <v/>
      </c>
      <c r="BK11" s="71" t="str">
        <f t="shared" si="30"/>
        <v/>
      </c>
      <c r="BL11" s="71" t="str">
        <f t="shared" si="31"/>
        <v/>
      </c>
      <c r="BM11" s="71" t="str">
        <f t="shared" si="32"/>
        <v/>
      </c>
      <c r="BN11" s="71" t="str">
        <f t="shared" si="33"/>
        <v/>
      </c>
      <c r="BO11" s="80">
        <f t="shared" si="34"/>
        <v>111.74000000000001</v>
      </c>
      <c r="BP11" s="24">
        <f t="shared" si="35"/>
        <v>21</v>
      </c>
      <c r="BQ11" s="28" t="s">
        <v>17</v>
      </c>
      <c r="BR11" s="82">
        <f t="shared" si="36"/>
        <v>0</v>
      </c>
      <c r="BS11" s="82">
        <f t="shared" si="36"/>
        <v>0</v>
      </c>
      <c r="BT11" s="82">
        <f t="shared" si="36"/>
        <v>0</v>
      </c>
      <c r="BU11" s="82">
        <f t="shared" si="36"/>
        <v>0</v>
      </c>
      <c r="BV11" s="82">
        <f t="shared" si="36"/>
        <v>0</v>
      </c>
      <c r="BW11" s="82">
        <f t="shared" si="36"/>
        <v>0.5</v>
      </c>
      <c r="BX11" s="83">
        <f t="shared" si="37"/>
        <v>111.24000000000001</v>
      </c>
      <c r="BY11" s="90"/>
      <c r="BZ11" s="15">
        <f t="shared" si="38"/>
        <v>4</v>
      </c>
      <c r="CA11" s="21">
        <f t="shared" si="39"/>
        <v>4</v>
      </c>
      <c r="CB11" s="21">
        <f t="shared" si="40"/>
        <v>1</v>
      </c>
      <c r="CC11" s="21">
        <f t="shared" si="41"/>
        <v>5</v>
      </c>
      <c r="CD11" s="21">
        <f t="shared" si="42"/>
        <v>1</v>
      </c>
      <c r="CE11" s="21">
        <f t="shared" si="43"/>
        <v>0</v>
      </c>
      <c r="CF11" s="21">
        <f t="shared" si="44"/>
        <v>0</v>
      </c>
      <c r="CG11" s="21">
        <f t="shared" si="45"/>
        <v>0</v>
      </c>
      <c r="CH11" s="21">
        <f t="shared" si="46"/>
        <v>0</v>
      </c>
      <c r="CI11" s="35">
        <f t="shared" si="47"/>
        <v>1</v>
      </c>
      <c r="CJ11" s="90"/>
      <c r="CK11" s="55">
        <f t="shared" si="48"/>
        <v>107</v>
      </c>
      <c r="CL11" s="90"/>
      <c r="CM11" s="46"/>
      <c r="CO11" s="53" t="str">
        <f t="shared" si="49"/>
        <v>Fischer, Sebastian</v>
      </c>
      <c r="CP11" s="86">
        <v>9.4</v>
      </c>
      <c r="CQ11" s="86">
        <v>17.7</v>
      </c>
      <c r="CR11" s="86">
        <v>27</v>
      </c>
      <c r="CS11" s="86">
        <v>27.4</v>
      </c>
      <c r="CT11" s="86">
        <v>33.9</v>
      </c>
      <c r="CU11" s="86">
        <v>33.9</v>
      </c>
      <c r="CV11" s="86">
        <v>33.9</v>
      </c>
      <c r="CW11" s="86">
        <v>33.92</v>
      </c>
      <c r="CX11" s="86">
        <v>40.42</v>
      </c>
      <c r="CY11" s="86">
        <v>44.17</v>
      </c>
      <c r="CZ11" s="86">
        <v>48.2</v>
      </c>
      <c r="DA11" s="86">
        <v>49.2</v>
      </c>
      <c r="DB11" s="86">
        <v>57.7</v>
      </c>
      <c r="DC11" s="86">
        <v>64.200000000000017</v>
      </c>
      <c r="DD11" s="86">
        <v>68.989999999999995</v>
      </c>
      <c r="DE11" s="86">
        <v>73.239999999999995</v>
      </c>
      <c r="DF11" s="86">
        <v>81.739999999999995</v>
      </c>
      <c r="DG11" s="86">
        <v>88.24</v>
      </c>
      <c r="DH11" s="86">
        <v>94.74</v>
      </c>
      <c r="DI11" s="86">
        <v>103.24</v>
      </c>
      <c r="DJ11" s="86">
        <v>111.24</v>
      </c>
      <c r="DK11" s="86"/>
      <c r="DL11" s="86"/>
      <c r="DM11" s="86"/>
      <c r="DN11" s="86"/>
      <c r="DO11" s="86"/>
      <c r="DP11" s="86"/>
      <c r="DQ11" s="86"/>
      <c r="DR11" s="86"/>
      <c r="DS11" s="87"/>
      <c r="DU11" s="53" t="str">
        <f t="shared" si="50"/>
        <v>Fischer, Sebastian</v>
      </c>
      <c r="DV11" s="4">
        <v>1</v>
      </c>
      <c r="DW11" s="14">
        <v>1</v>
      </c>
      <c r="DX11" s="14">
        <v>1</v>
      </c>
      <c r="DY11" s="14">
        <v>4</v>
      </c>
      <c r="DZ11" s="14">
        <v>4</v>
      </c>
      <c r="EA11" s="14">
        <v>4</v>
      </c>
      <c r="EB11" s="14">
        <v>4</v>
      </c>
      <c r="EC11" s="14">
        <v>4</v>
      </c>
      <c r="ED11" s="14">
        <v>4</v>
      </c>
      <c r="EE11" s="14">
        <v>3</v>
      </c>
      <c r="EF11" s="14">
        <v>3</v>
      </c>
      <c r="EG11" s="14">
        <v>3</v>
      </c>
      <c r="EH11" s="14">
        <v>3</v>
      </c>
      <c r="EI11" s="14">
        <v>3</v>
      </c>
      <c r="EJ11" s="14">
        <v>3</v>
      </c>
      <c r="EK11" s="14">
        <v>3</v>
      </c>
      <c r="EL11" s="14">
        <v>3</v>
      </c>
      <c r="EM11" s="14">
        <v>3</v>
      </c>
      <c r="EN11" s="14">
        <v>3</v>
      </c>
      <c r="EP11" s="14"/>
      <c r="EQ11" s="14"/>
      <c r="ER11" s="14"/>
      <c r="ES11" s="14"/>
      <c r="ET11" s="14"/>
      <c r="EU11" s="14"/>
      <c r="EV11" s="14"/>
      <c r="EW11" s="14"/>
      <c r="EX11" s="14"/>
      <c r="EY11" s="5"/>
    </row>
    <row r="12" spans="1:156">
      <c r="A12" s="90"/>
      <c r="B12" s="49">
        <f t="shared" si="3"/>
        <v>4</v>
      </c>
      <c r="C12" s="14">
        <v>533</v>
      </c>
      <c r="D12" s="6" t="s">
        <v>47</v>
      </c>
      <c r="E12" s="94"/>
      <c r="F12" s="4">
        <v>3</v>
      </c>
      <c r="G12" s="14">
        <v>4</v>
      </c>
      <c r="H12" s="14">
        <v>3</v>
      </c>
      <c r="I12" s="14">
        <v>3</v>
      </c>
      <c r="J12" s="14">
        <v>3</v>
      </c>
      <c r="K12" s="14">
        <v>4</v>
      </c>
      <c r="L12" s="14">
        <v>3</v>
      </c>
      <c r="M12" s="147">
        <v>3</v>
      </c>
      <c r="N12" s="147">
        <v>5</v>
      </c>
      <c r="O12" s="147">
        <v>3</v>
      </c>
      <c r="P12" s="147">
        <v>3</v>
      </c>
      <c r="Q12" s="147">
        <v>2</v>
      </c>
      <c r="R12" s="147">
        <v>7</v>
      </c>
      <c r="S12" s="147">
        <v>5</v>
      </c>
      <c r="T12" s="14" t="s">
        <v>17</v>
      </c>
      <c r="U12" s="14" t="s">
        <v>17</v>
      </c>
      <c r="V12" s="14">
        <v>3</v>
      </c>
      <c r="W12" s="14">
        <v>3</v>
      </c>
      <c r="X12" s="14">
        <v>3</v>
      </c>
      <c r="Y12" s="14">
        <v>2</v>
      </c>
      <c r="Z12" s="14">
        <v>2</v>
      </c>
      <c r="AA12" s="14"/>
      <c r="AB12" s="14"/>
      <c r="AC12" s="14"/>
      <c r="AD12" s="14"/>
      <c r="AE12" s="14"/>
      <c r="AF12" s="14"/>
      <c r="AG12" s="14"/>
      <c r="AH12" s="14"/>
      <c r="AI12" s="5"/>
      <c r="AJ12" s="90"/>
      <c r="AK12" s="74">
        <f t="shared" si="4"/>
        <v>7.17</v>
      </c>
      <c r="AL12" s="71">
        <f t="shared" si="5"/>
        <v>6.06</v>
      </c>
      <c r="AM12" s="71">
        <f t="shared" si="6"/>
        <v>6.75</v>
      </c>
      <c r="AN12" s="71">
        <f t="shared" si="7"/>
        <v>7.5</v>
      </c>
      <c r="AO12" s="71">
        <f t="shared" si="8"/>
        <v>7.5</v>
      </c>
      <c r="AP12" s="71">
        <f t="shared" si="9"/>
        <v>3.83</v>
      </c>
      <c r="AQ12" s="71">
        <f t="shared" si="10"/>
        <v>5.5</v>
      </c>
      <c r="AR12" s="71">
        <f t="shared" si="11"/>
        <v>5.5</v>
      </c>
      <c r="AS12" s="71">
        <f t="shared" si="12"/>
        <v>5.5</v>
      </c>
      <c r="AT12" s="71">
        <f t="shared" si="13"/>
        <v>6.75</v>
      </c>
      <c r="AU12" s="71">
        <f t="shared" si="14"/>
        <v>7.17</v>
      </c>
      <c r="AV12" s="71">
        <f t="shared" si="15"/>
        <v>8.5</v>
      </c>
      <c r="AW12" s="71">
        <f t="shared" si="16"/>
        <v>3.5</v>
      </c>
      <c r="AX12" s="71">
        <f t="shared" si="17"/>
        <v>3.36</v>
      </c>
      <c r="AY12" s="71">
        <f t="shared" si="18"/>
        <v>0</v>
      </c>
      <c r="AZ12" s="71">
        <f t="shared" si="19"/>
        <v>0</v>
      </c>
      <c r="BA12" s="71">
        <f t="shared" si="20"/>
        <v>7.5</v>
      </c>
      <c r="BB12" s="71">
        <f t="shared" si="21"/>
        <v>7.5</v>
      </c>
      <c r="BC12" s="71">
        <f t="shared" si="22"/>
        <v>7.5</v>
      </c>
      <c r="BD12" s="71">
        <f t="shared" si="23"/>
        <v>6.5</v>
      </c>
      <c r="BE12" s="71">
        <f t="shared" si="24"/>
        <v>5.5</v>
      </c>
      <c r="BF12" s="71" t="str">
        <f t="shared" si="25"/>
        <v/>
      </c>
      <c r="BG12" s="71" t="str">
        <f t="shared" si="26"/>
        <v/>
      </c>
      <c r="BH12" s="71" t="str">
        <f t="shared" si="27"/>
        <v/>
      </c>
      <c r="BI12" s="71" t="str">
        <f t="shared" si="28"/>
        <v/>
      </c>
      <c r="BJ12" s="71" t="str">
        <f t="shared" si="29"/>
        <v/>
      </c>
      <c r="BK12" s="71" t="str">
        <f t="shared" si="30"/>
        <v/>
      </c>
      <c r="BL12" s="71" t="str">
        <f t="shared" si="31"/>
        <v/>
      </c>
      <c r="BM12" s="71" t="str">
        <f t="shared" si="32"/>
        <v/>
      </c>
      <c r="BN12" s="71" t="str">
        <f t="shared" si="33"/>
        <v/>
      </c>
      <c r="BO12" s="80">
        <f t="shared" si="34"/>
        <v>119.09</v>
      </c>
      <c r="BP12" s="24">
        <f t="shared" si="35"/>
        <v>21</v>
      </c>
      <c r="BQ12" s="28" t="s">
        <v>17</v>
      </c>
      <c r="BR12" s="82">
        <f t="shared" si="36"/>
        <v>0</v>
      </c>
      <c r="BS12" s="82">
        <f t="shared" si="36"/>
        <v>0</v>
      </c>
      <c r="BT12" s="82">
        <f t="shared" si="36"/>
        <v>3.36</v>
      </c>
      <c r="BU12" s="82">
        <f t="shared" si="36"/>
        <v>3.5</v>
      </c>
      <c r="BV12" s="82">
        <f t="shared" si="36"/>
        <v>3.83</v>
      </c>
      <c r="BW12" s="82">
        <f t="shared" si="36"/>
        <v>5.5</v>
      </c>
      <c r="BX12" s="83">
        <f t="shared" si="37"/>
        <v>102.9</v>
      </c>
      <c r="BY12" s="90"/>
      <c r="BZ12" s="15">
        <f t="shared" si="38"/>
        <v>0</v>
      </c>
      <c r="CA12" s="21">
        <f t="shared" si="39"/>
        <v>3</v>
      </c>
      <c r="CB12" s="21">
        <f t="shared" si="40"/>
        <v>11</v>
      </c>
      <c r="CC12" s="21">
        <f t="shared" si="41"/>
        <v>2</v>
      </c>
      <c r="CD12" s="21">
        <f t="shared" si="42"/>
        <v>2</v>
      </c>
      <c r="CE12" s="21">
        <f t="shared" si="43"/>
        <v>0</v>
      </c>
      <c r="CF12" s="21">
        <f t="shared" si="44"/>
        <v>1</v>
      </c>
      <c r="CG12" s="21">
        <f t="shared" si="45"/>
        <v>0</v>
      </c>
      <c r="CH12" s="21">
        <f t="shared" si="46"/>
        <v>0</v>
      </c>
      <c r="CI12" s="35">
        <f t="shared" si="47"/>
        <v>0</v>
      </c>
      <c r="CJ12" s="90"/>
      <c r="CK12" s="55">
        <f t="shared" si="48"/>
        <v>110</v>
      </c>
      <c r="CL12" s="90"/>
      <c r="CM12" s="46"/>
      <c r="CO12" s="53" t="str">
        <f t="shared" si="49"/>
        <v>Zellner, Michael</v>
      </c>
      <c r="CP12" s="86">
        <v>7.2</v>
      </c>
      <c r="CQ12" s="86">
        <v>13.2</v>
      </c>
      <c r="CR12" s="86">
        <v>20</v>
      </c>
      <c r="CS12" s="86">
        <v>27.5</v>
      </c>
      <c r="CT12" s="86">
        <v>35</v>
      </c>
      <c r="CU12" s="86">
        <v>38.799999999999997</v>
      </c>
      <c r="CV12" s="86">
        <v>40.5</v>
      </c>
      <c r="CW12" s="86">
        <v>40.480000000000004</v>
      </c>
      <c r="CX12" s="86">
        <v>40.480000000000004</v>
      </c>
      <c r="CY12" s="86">
        <v>41.730000000000004</v>
      </c>
      <c r="CZ12" s="86">
        <v>42.84</v>
      </c>
      <c r="DA12" s="86">
        <v>44.59</v>
      </c>
      <c r="DB12" s="86">
        <v>51.34</v>
      </c>
      <c r="DC12" s="86">
        <v>57.400000000000006</v>
      </c>
      <c r="DD12" s="86">
        <v>62.9</v>
      </c>
      <c r="DE12" s="86">
        <v>68.400000000000006</v>
      </c>
      <c r="DF12" s="86">
        <v>75.900000000000006</v>
      </c>
      <c r="DG12" s="86">
        <v>83.4</v>
      </c>
      <c r="DH12" s="86">
        <v>90.9</v>
      </c>
      <c r="DI12" s="86">
        <v>97.4</v>
      </c>
      <c r="DJ12" s="86">
        <v>102.9</v>
      </c>
      <c r="DK12" s="86"/>
      <c r="DL12" s="86"/>
      <c r="DM12" s="86"/>
      <c r="DN12" s="86"/>
      <c r="DO12" s="86"/>
      <c r="DP12" s="86"/>
      <c r="DQ12" s="86"/>
      <c r="DR12" s="86"/>
      <c r="DS12" s="87"/>
      <c r="DU12" s="53" t="str">
        <f t="shared" si="50"/>
        <v>Zellner, Michael</v>
      </c>
      <c r="DV12" s="4">
        <v>3</v>
      </c>
      <c r="DW12" s="14">
        <v>3</v>
      </c>
      <c r="DX12" s="14">
        <v>3</v>
      </c>
      <c r="DY12" s="14">
        <v>2</v>
      </c>
      <c r="DZ12" s="14">
        <v>3</v>
      </c>
      <c r="EA12" s="14">
        <v>3</v>
      </c>
      <c r="EB12" s="14">
        <v>3</v>
      </c>
      <c r="EC12" s="14">
        <v>3</v>
      </c>
      <c r="ED12" s="14">
        <v>3</v>
      </c>
      <c r="EE12" s="14">
        <v>4</v>
      </c>
      <c r="EF12" s="14">
        <v>4</v>
      </c>
      <c r="EG12" s="14">
        <v>4</v>
      </c>
      <c r="EH12" s="14">
        <v>4</v>
      </c>
      <c r="EI12" s="14">
        <v>4</v>
      </c>
      <c r="EJ12" s="14">
        <v>4</v>
      </c>
      <c r="EK12" s="14">
        <v>4</v>
      </c>
      <c r="EL12" s="14">
        <v>4</v>
      </c>
      <c r="EM12" s="14">
        <v>4</v>
      </c>
      <c r="EN12" s="14">
        <v>4</v>
      </c>
      <c r="EP12" s="14"/>
      <c r="EQ12" s="14"/>
      <c r="ER12" s="14"/>
      <c r="ES12" s="14"/>
      <c r="ET12" s="14"/>
      <c r="EU12" s="14"/>
      <c r="EV12" s="14"/>
      <c r="EW12" s="14"/>
      <c r="EX12" s="14"/>
      <c r="EY12" s="5"/>
    </row>
    <row r="13" spans="1:156">
      <c r="A13" s="90"/>
      <c r="B13" s="49">
        <f t="shared" si="3"/>
        <v>5</v>
      </c>
      <c r="C13" s="14">
        <v>540</v>
      </c>
      <c r="D13" s="6" t="s">
        <v>58</v>
      </c>
      <c r="E13" s="94"/>
      <c r="F13" s="4">
        <v>5</v>
      </c>
      <c r="G13" s="14">
        <v>9</v>
      </c>
      <c r="H13" s="14">
        <v>5</v>
      </c>
      <c r="I13" s="14">
        <v>7</v>
      </c>
      <c r="J13" s="14">
        <v>7</v>
      </c>
      <c r="K13" s="14">
        <v>3</v>
      </c>
      <c r="L13" s="14">
        <v>4</v>
      </c>
      <c r="M13" s="147">
        <v>4</v>
      </c>
      <c r="N13" s="147">
        <v>3</v>
      </c>
      <c r="O13" s="147">
        <v>2</v>
      </c>
      <c r="P13" s="147">
        <v>5</v>
      </c>
      <c r="Q13" s="147">
        <v>8</v>
      </c>
      <c r="R13" s="147">
        <v>9</v>
      </c>
      <c r="S13" s="147">
        <v>3</v>
      </c>
      <c r="T13" s="14" t="s">
        <v>17</v>
      </c>
      <c r="U13" s="14" t="s">
        <v>17</v>
      </c>
      <c r="V13" s="14">
        <v>4</v>
      </c>
      <c r="W13" s="14">
        <v>5</v>
      </c>
      <c r="X13" s="14">
        <v>2</v>
      </c>
      <c r="Y13" s="14">
        <v>5</v>
      </c>
      <c r="Z13" s="14">
        <v>3</v>
      </c>
      <c r="AA13" s="14"/>
      <c r="AB13" s="14"/>
      <c r="AC13" s="14"/>
      <c r="AD13" s="14"/>
      <c r="AE13" s="14"/>
      <c r="AF13" s="14"/>
      <c r="AG13" s="14"/>
      <c r="AH13" s="14"/>
      <c r="AI13" s="5"/>
      <c r="AJ13" s="90"/>
      <c r="AK13" s="74">
        <f t="shared" si="4"/>
        <v>4.9400000000000004</v>
      </c>
      <c r="AL13" s="71">
        <f t="shared" si="5"/>
        <v>0.5</v>
      </c>
      <c r="AM13" s="71">
        <f t="shared" si="6"/>
        <v>4.25</v>
      </c>
      <c r="AN13" s="71">
        <f t="shared" si="7"/>
        <v>3.5</v>
      </c>
      <c r="AO13" s="71">
        <f t="shared" si="8"/>
        <v>3.5</v>
      </c>
      <c r="AP13" s="71">
        <f t="shared" si="9"/>
        <v>5.5</v>
      </c>
      <c r="AQ13" s="71">
        <f t="shared" si="10"/>
        <v>3.83</v>
      </c>
      <c r="AR13" s="71">
        <f t="shared" si="11"/>
        <v>3.83</v>
      </c>
      <c r="AS13" s="71">
        <f t="shared" si="12"/>
        <v>7.5</v>
      </c>
      <c r="AT13" s="71">
        <f t="shared" si="13"/>
        <v>8</v>
      </c>
      <c r="AU13" s="71">
        <f t="shared" si="14"/>
        <v>4.9400000000000004</v>
      </c>
      <c r="AV13" s="71">
        <f t="shared" si="15"/>
        <v>2.5</v>
      </c>
      <c r="AW13" s="71">
        <f t="shared" si="16"/>
        <v>1.5</v>
      </c>
      <c r="AX13" s="71">
        <f t="shared" si="17"/>
        <v>6.21</v>
      </c>
      <c r="AY13" s="71">
        <f t="shared" si="18"/>
        <v>0</v>
      </c>
      <c r="AZ13" s="71">
        <f t="shared" si="19"/>
        <v>0</v>
      </c>
      <c r="BA13" s="71">
        <f t="shared" si="20"/>
        <v>6.5</v>
      </c>
      <c r="BB13" s="71">
        <f t="shared" si="21"/>
        <v>5.5</v>
      </c>
      <c r="BC13" s="71">
        <f t="shared" si="22"/>
        <v>8.5</v>
      </c>
      <c r="BD13" s="71">
        <f t="shared" si="23"/>
        <v>0.5</v>
      </c>
      <c r="BE13" s="71">
        <f t="shared" si="24"/>
        <v>3</v>
      </c>
      <c r="BF13" s="71" t="str">
        <f t="shared" si="25"/>
        <v/>
      </c>
      <c r="BG13" s="71" t="str">
        <f t="shared" si="26"/>
        <v/>
      </c>
      <c r="BH13" s="71" t="str">
        <f t="shared" si="27"/>
        <v/>
      </c>
      <c r="BI13" s="71" t="str">
        <f t="shared" si="28"/>
        <v/>
      </c>
      <c r="BJ13" s="71" t="str">
        <f t="shared" si="29"/>
        <v/>
      </c>
      <c r="BK13" s="71" t="str">
        <f t="shared" si="30"/>
        <v/>
      </c>
      <c r="BL13" s="71" t="str">
        <f t="shared" si="31"/>
        <v/>
      </c>
      <c r="BM13" s="71" t="str">
        <f t="shared" si="32"/>
        <v/>
      </c>
      <c r="BN13" s="71" t="str">
        <f t="shared" si="33"/>
        <v/>
      </c>
      <c r="BO13" s="80">
        <f t="shared" si="34"/>
        <v>84.5</v>
      </c>
      <c r="BP13" s="24">
        <f t="shared" si="35"/>
        <v>21</v>
      </c>
      <c r="BQ13" s="28" t="s">
        <v>17</v>
      </c>
      <c r="BR13" s="82">
        <f t="shared" si="36"/>
        <v>0</v>
      </c>
      <c r="BS13" s="82">
        <f t="shared" si="36"/>
        <v>0</v>
      </c>
      <c r="BT13" s="82">
        <f t="shared" si="36"/>
        <v>0.5</v>
      </c>
      <c r="BU13" s="82">
        <f t="shared" si="36"/>
        <v>0.5</v>
      </c>
      <c r="BV13" s="82">
        <f t="shared" si="36"/>
        <v>1.5</v>
      </c>
      <c r="BW13" s="82">
        <f t="shared" si="36"/>
        <v>2.5</v>
      </c>
      <c r="BX13" s="83">
        <f t="shared" si="37"/>
        <v>79.5</v>
      </c>
      <c r="BY13" s="90"/>
      <c r="BZ13" s="15">
        <f t="shared" si="38"/>
        <v>0</v>
      </c>
      <c r="CA13" s="21">
        <f t="shared" si="39"/>
        <v>2</v>
      </c>
      <c r="CB13" s="21">
        <f t="shared" si="40"/>
        <v>4</v>
      </c>
      <c r="CC13" s="21">
        <f t="shared" si="41"/>
        <v>3</v>
      </c>
      <c r="CD13" s="21">
        <f t="shared" si="42"/>
        <v>5</v>
      </c>
      <c r="CE13" s="21">
        <f t="shared" si="43"/>
        <v>0</v>
      </c>
      <c r="CF13" s="21">
        <f t="shared" si="44"/>
        <v>2</v>
      </c>
      <c r="CG13" s="21">
        <f t="shared" si="45"/>
        <v>1</v>
      </c>
      <c r="CH13" s="21">
        <f t="shared" si="46"/>
        <v>2</v>
      </c>
      <c r="CI13" s="35">
        <f t="shared" si="47"/>
        <v>0</v>
      </c>
      <c r="CJ13" s="90"/>
      <c r="CK13" s="55">
        <f t="shared" si="48"/>
        <v>80</v>
      </c>
      <c r="CL13" s="90"/>
      <c r="CM13" s="46"/>
      <c r="CO13" s="53" t="str">
        <f t="shared" si="49"/>
        <v>Szczepanik, Jakub</v>
      </c>
      <c r="CP13" s="86">
        <v>4.9000000000000004</v>
      </c>
      <c r="CQ13" s="86">
        <v>5.4</v>
      </c>
      <c r="CR13" s="86">
        <v>9.6999999999999993</v>
      </c>
      <c r="CS13" s="86">
        <v>13.2</v>
      </c>
      <c r="CT13" s="86">
        <v>16.7</v>
      </c>
      <c r="CU13" s="86">
        <v>22.2</v>
      </c>
      <c r="CV13" s="86">
        <v>25.5</v>
      </c>
      <c r="CW13" s="86">
        <v>25.85</v>
      </c>
      <c r="CX13" s="86">
        <v>29.85</v>
      </c>
      <c r="CY13" s="86">
        <v>34.020000000000003</v>
      </c>
      <c r="CZ13" s="86">
        <v>35.129999999999995</v>
      </c>
      <c r="DA13" s="86">
        <v>35.129999999999995</v>
      </c>
      <c r="DB13" s="86">
        <v>38.96</v>
      </c>
      <c r="DC13" s="86">
        <v>45.17</v>
      </c>
      <c r="DD13" s="86">
        <v>49</v>
      </c>
      <c r="DE13" s="86">
        <v>52.5</v>
      </c>
      <c r="DF13" s="86">
        <v>59</v>
      </c>
      <c r="DG13" s="86">
        <v>64.5</v>
      </c>
      <c r="DH13" s="86">
        <v>73</v>
      </c>
      <c r="DI13" s="86">
        <v>76.5</v>
      </c>
      <c r="DJ13" s="86">
        <v>79.5</v>
      </c>
      <c r="DK13" s="86"/>
      <c r="DL13" s="86"/>
      <c r="DM13" s="86"/>
      <c r="DN13" s="86"/>
      <c r="DO13" s="86"/>
      <c r="DP13" s="86"/>
      <c r="DQ13" s="86"/>
      <c r="DR13" s="86"/>
      <c r="DS13" s="87"/>
      <c r="DU13" s="53" t="str">
        <f t="shared" si="50"/>
        <v>Szczepanik, Jakub</v>
      </c>
      <c r="DV13" s="4">
        <v>5</v>
      </c>
      <c r="DW13" s="14">
        <v>7</v>
      </c>
      <c r="DX13" s="14">
        <v>6</v>
      </c>
      <c r="DY13" s="14">
        <v>6</v>
      </c>
      <c r="DZ13" s="14">
        <v>5</v>
      </c>
      <c r="EA13" s="14">
        <v>5</v>
      </c>
      <c r="EB13" s="14">
        <v>5</v>
      </c>
      <c r="EC13" s="14">
        <v>5</v>
      </c>
      <c r="ED13" s="14">
        <v>5</v>
      </c>
      <c r="EE13" s="14">
        <v>5</v>
      </c>
      <c r="EF13" s="14">
        <v>5</v>
      </c>
      <c r="EG13" s="14">
        <v>5</v>
      </c>
      <c r="EH13" s="14">
        <v>5</v>
      </c>
      <c r="EI13" s="14">
        <v>5</v>
      </c>
      <c r="EJ13" s="14">
        <v>5</v>
      </c>
      <c r="EK13" s="14">
        <v>5</v>
      </c>
      <c r="EL13" s="14">
        <v>5</v>
      </c>
      <c r="EM13" s="14">
        <v>5</v>
      </c>
      <c r="EN13" s="14">
        <v>5</v>
      </c>
      <c r="EP13" s="14"/>
      <c r="EQ13" s="14"/>
      <c r="ER13" s="14"/>
      <c r="ES13" s="14"/>
      <c r="ET13" s="14"/>
      <c r="EU13" s="14"/>
      <c r="EV13" s="14"/>
      <c r="EW13" s="14"/>
      <c r="EX13" s="14"/>
      <c r="EY13" s="5"/>
    </row>
    <row r="14" spans="1:156">
      <c r="A14" s="90"/>
      <c r="B14" s="49">
        <f t="shared" si="3"/>
        <v>6</v>
      </c>
      <c r="C14" s="14">
        <v>554</v>
      </c>
      <c r="D14" s="6" t="s">
        <v>49</v>
      </c>
      <c r="E14" s="94"/>
      <c r="F14" s="4" t="s">
        <v>17</v>
      </c>
      <c r="G14" s="14" t="s">
        <v>17</v>
      </c>
      <c r="H14" s="14" t="s">
        <v>17</v>
      </c>
      <c r="I14" s="14">
        <v>5</v>
      </c>
      <c r="J14" s="14">
        <v>9</v>
      </c>
      <c r="K14" s="14" t="s">
        <v>17</v>
      </c>
      <c r="L14" s="14" t="s">
        <v>17</v>
      </c>
      <c r="M14" s="147" t="s">
        <v>17</v>
      </c>
      <c r="N14" s="147">
        <v>6</v>
      </c>
      <c r="O14" s="147">
        <v>6</v>
      </c>
      <c r="P14" s="147">
        <v>4</v>
      </c>
      <c r="Q14" s="147">
        <v>5</v>
      </c>
      <c r="R14" s="147">
        <v>8</v>
      </c>
      <c r="S14" s="147">
        <v>6</v>
      </c>
      <c r="T14" s="14" t="s">
        <v>17</v>
      </c>
      <c r="U14" s="14" t="s">
        <v>17</v>
      </c>
      <c r="V14" s="14">
        <v>5</v>
      </c>
      <c r="W14" s="14">
        <v>6</v>
      </c>
      <c r="X14" s="14">
        <v>10</v>
      </c>
      <c r="Y14" s="14" t="s">
        <v>17</v>
      </c>
      <c r="Z14" s="14" t="s">
        <v>17</v>
      </c>
      <c r="AA14" s="14"/>
      <c r="AB14" s="14"/>
      <c r="AC14" s="14"/>
      <c r="AD14" s="14"/>
      <c r="AE14" s="14"/>
      <c r="AF14" s="14"/>
      <c r="AG14" s="14"/>
      <c r="AH14" s="14"/>
      <c r="AI14" s="5"/>
      <c r="AJ14" s="90"/>
      <c r="AK14" s="74">
        <f t="shared" si="4"/>
        <v>0</v>
      </c>
      <c r="AL14" s="71">
        <f t="shared" si="5"/>
        <v>0</v>
      </c>
      <c r="AM14" s="71">
        <f t="shared" si="6"/>
        <v>0</v>
      </c>
      <c r="AN14" s="71">
        <f t="shared" si="7"/>
        <v>5.5</v>
      </c>
      <c r="AO14" s="71">
        <f t="shared" si="8"/>
        <v>1.5</v>
      </c>
      <c r="AP14" s="71">
        <f t="shared" si="9"/>
        <v>0</v>
      </c>
      <c r="AQ14" s="71">
        <f t="shared" si="10"/>
        <v>0</v>
      </c>
      <c r="AR14" s="71">
        <f t="shared" si="11"/>
        <v>0</v>
      </c>
      <c r="AS14" s="71">
        <f t="shared" si="12"/>
        <v>4.5</v>
      </c>
      <c r="AT14" s="71">
        <f t="shared" si="13"/>
        <v>3</v>
      </c>
      <c r="AU14" s="71">
        <f t="shared" si="14"/>
        <v>6.06</v>
      </c>
      <c r="AV14" s="71">
        <f t="shared" si="15"/>
        <v>5.5</v>
      </c>
      <c r="AW14" s="71">
        <f t="shared" si="16"/>
        <v>2.5</v>
      </c>
      <c r="AX14" s="71">
        <f t="shared" si="17"/>
        <v>1.93</v>
      </c>
      <c r="AY14" s="71">
        <f t="shared" si="18"/>
        <v>0</v>
      </c>
      <c r="AZ14" s="71">
        <f t="shared" si="19"/>
        <v>0</v>
      </c>
      <c r="BA14" s="71">
        <f t="shared" si="20"/>
        <v>5.5</v>
      </c>
      <c r="BB14" s="71">
        <f t="shared" si="21"/>
        <v>4.5</v>
      </c>
      <c r="BC14" s="71">
        <f t="shared" si="22"/>
        <v>0.5</v>
      </c>
      <c r="BD14" s="71">
        <f t="shared" si="23"/>
        <v>0</v>
      </c>
      <c r="BE14" s="71">
        <f t="shared" si="24"/>
        <v>0</v>
      </c>
      <c r="BF14" s="71" t="str">
        <f t="shared" si="25"/>
        <v/>
      </c>
      <c r="BG14" s="71" t="str">
        <f t="shared" si="26"/>
        <v/>
      </c>
      <c r="BH14" s="71" t="str">
        <f t="shared" si="27"/>
        <v/>
      </c>
      <c r="BI14" s="71" t="str">
        <f t="shared" si="28"/>
        <v/>
      </c>
      <c r="BJ14" s="71" t="str">
        <f t="shared" si="29"/>
        <v/>
      </c>
      <c r="BK14" s="71" t="str">
        <f t="shared" si="30"/>
        <v/>
      </c>
      <c r="BL14" s="71" t="str">
        <f t="shared" si="31"/>
        <v/>
      </c>
      <c r="BM14" s="71" t="str">
        <f t="shared" si="32"/>
        <v/>
      </c>
      <c r="BN14" s="71" t="str">
        <f t="shared" si="33"/>
        <v/>
      </c>
      <c r="BO14" s="80">
        <f t="shared" si="34"/>
        <v>40.989999999999995</v>
      </c>
      <c r="BP14" s="24">
        <f t="shared" si="35"/>
        <v>21</v>
      </c>
      <c r="BQ14" s="28" t="s">
        <v>17</v>
      </c>
      <c r="BR14" s="82">
        <f t="shared" si="36"/>
        <v>0</v>
      </c>
      <c r="BS14" s="82">
        <f t="shared" si="36"/>
        <v>0</v>
      </c>
      <c r="BT14" s="82">
        <f t="shared" si="36"/>
        <v>0</v>
      </c>
      <c r="BU14" s="82">
        <f t="shared" si="36"/>
        <v>0</v>
      </c>
      <c r="BV14" s="82">
        <f t="shared" si="36"/>
        <v>0</v>
      </c>
      <c r="BW14" s="82">
        <f t="shared" si="36"/>
        <v>0</v>
      </c>
      <c r="BX14" s="83">
        <f t="shared" si="37"/>
        <v>40.989999999999995</v>
      </c>
      <c r="BY14" s="90"/>
      <c r="BZ14" s="15">
        <f t="shared" si="38"/>
        <v>0</v>
      </c>
      <c r="CA14" s="21">
        <f t="shared" si="39"/>
        <v>0</v>
      </c>
      <c r="CB14" s="21">
        <f t="shared" si="40"/>
        <v>0</v>
      </c>
      <c r="CC14" s="21">
        <f t="shared" si="41"/>
        <v>1</v>
      </c>
      <c r="CD14" s="21">
        <f t="shared" si="42"/>
        <v>3</v>
      </c>
      <c r="CE14" s="21">
        <f t="shared" si="43"/>
        <v>4</v>
      </c>
      <c r="CF14" s="21">
        <f t="shared" si="44"/>
        <v>0</v>
      </c>
      <c r="CG14" s="21">
        <f t="shared" si="45"/>
        <v>1</v>
      </c>
      <c r="CH14" s="21">
        <f t="shared" si="46"/>
        <v>1</v>
      </c>
      <c r="CI14" s="35">
        <f t="shared" si="47"/>
        <v>1</v>
      </c>
      <c r="CJ14" s="90"/>
      <c r="CK14" s="55">
        <f t="shared" si="48"/>
        <v>30</v>
      </c>
      <c r="CL14" s="90"/>
      <c r="CM14" s="46"/>
      <c r="CO14" s="53" t="str">
        <f t="shared" si="49"/>
        <v>Höfle, Dirk</v>
      </c>
      <c r="CP14" s="86">
        <v>0</v>
      </c>
      <c r="CQ14" s="86">
        <v>0</v>
      </c>
      <c r="CR14" s="86">
        <v>0</v>
      </c>
      <c r="CS14" s="86">
        <v>5.5</v>
      </c>
      <c r="CT14" s="86">
        <v>7</v>
      </c>
      <c r="CU14" s="86">
        <v>7</v>
      </c>
      <c r="CV14" s="86">
        <v>7</v>
      </c>
      <c r="CW14" s="86">
        <v>7</v>
      </c>
      <c r="CX14" s="86">
        <v>11.5</v>
      </c>
      <c r="CY14" s="86">
        <v>14.5</v>
      </c>
      <c r="CZ14" s="86">
        <v>20.56</v>
      </c>
      <c r="DA14" s="86">
        <v>26.06</v>
      </c>
      <c r="DB14" s="86">
        <v>28.56</v>
      </c>
      <c r="DC14" s="86">
        <v>30.49</v>
      </c>
      <c r="DD14" s="86">
        <v>30.49</v>
      </c>
      <c r="DE14" s="86">
        <v>30.49</v>
      </c>
      <c r="DF14" s="86">
        <v>35.99</v>
      </c>
      <c r="DG14" s="86">
        <v>40.49</v>
      </c>
      <c r="DH14" s="86">
        <v>40.99</v>
      </c>
      <c r="DI14" s="86">
        <v>40.99</v>
      </c>
      <c r="DJ14" s="86">
        <v>40.99</v>
      </c>
      <c r="DK14" s="86"/>
      <c r="DL14" s="86"/>
      <c r="DM14" s="86"/>
      <c r="DN14" s="86"/>
      <c r="DO14" s="86"/>
      <c r="DP14" s="86"/>
      <c r="DQ14" s="86"/>
      <c r="DR14" s="86"/>
      <c r="DS14" s="87"/>
      <c r="DU14" s="53" t="str">
        <f t="shared" si="50"/>
        <v>Höfle, Dirk</v>
      </c>
      <c r="DV14" s="4" t="s">
        <v>17</v>
      </c>
      <c r="DW14" s="14" t="s">
        <v>17</v>
      </c>
      <c r="DX14" s="14" t="s">
        <v>17</v>
      </c>
      <c r="DY14" s="14">
        <v>10</v>
      </c>
      <c r="DZ14" s="14">
        <v>10</v>
      </c>
      <c r="EA14" s="14">
        <v>10</v>
      </c>
      <c r="EB14" s="14">
        <v>10</v>
      </c>
      <c r="EC14" s="14">
        <v>10</v>
      </c>
      <c r="ED14" s="14">
        <v>10</v>
      </c>
      <c r="EE14" s="14">
        <v>9</v>
      </c>
      <c r="EF14" s="14">
        <v>6</v>
      </c>
      <c r="EG14" s="14">
        <v>6</v>
      </c>
      <c r="EH14" s="14">
        <v>6</v>
      </c>
      <c r="EI14" s="14">
        <v>6</v>
      </c>
      <c r="EJ14" s="14">
        <v>6</v>
      </c>
      <c r="EK14" s="14">
        <v>6</v>
      </c>
      <c r="EL14" s="14">
        <v>6</v>
      </c>
      <c r="EM14" s="14">
        <v>6</v>
      </c>
      <c r="EN14" s="14">
        <v>6</v>
      </c>
      <c r="EP14" s="14"/>
      <c r="EQ14" s="14"/>
      <c r="ER14" s="14"/>
      <c r="ES14" s="14"/>
      <c r="ET14" s="14"/>
      <c r="EU14" s="14"/>
      <c r="EV14" s="14"/>
      <c r="EW14" s="14"/>
      <c r="EX14" s="14"/>
      <c r="EY14" s="5"/>
    </row>
    <row r="15" spans="1:156">
      <c r="A15" s="90"/>
      <c r="B15" s="49">
        <f t="shared" si="3"/>
        <v>7</v>
      </c>
      <c r="C15" s="14">
        <v>542</v>
      </c>
      <c r="D15" s="6" t="s">
        <v>51</v>
      </c>
      <c r="E15" s="94"/>
      <c r="F15" s="4">
        <v>8</v>
      </c>
      <c r="G15" s="14">
        <v>7</v>
      </c>
      <c r="H15" s="14">
        <v>6</v>
      </c>
      <c r="I15" s="14">
        <v>6</v>
      </c>
      <c r="J15" s="14">
        <v>8</v>
      </c>
      <c r="K15" s="14">
        <v>5</v>
      </c>
      <c r="L15" s="14">
        <v>5</v>
      </c>
      <c r="M15" s="147">
        <v>6</v>
      </c>
      <c r="N15" s="147">
        <v>10</v>
      </c>
      <c r="O15" s="147">
        <v>8</v>
      </c>
      <c r="P15" s="147">
        <v>7</v>
      </c>
      <c r="Q15" s="147">
        <v>9</v>
      </c>
      <c r="R15" s="147">
        <v>10</v>
      </c>
      <c r="S15" s="147" t="s">
        <v>17</v>
      </c>
      <c r="T15" s="14" t="s">
        <v>17</v>
      </c>
      <c r="U15" s="14" t="s">
        <v>17</v>
      </c>
      <c r="V15" s="14">
        <v>7</v>
      </c>
      <c r="W15" s="14">
        <v>9</v>
      </c>
      <c r="X15" s="14">
        <v>7</v>
      </c>
      <c r="Y15" s="14">
        <v>3</v>
      </c>
      <c r="Z15" s="14">
        <v>4</v>
      </c>
      <c r="AA15" s="14"/>
      <c r="AB15" s="14"/>
      <c r="AC15" s="14"/>
      <c r="AD15" s="14"/>
      <c r="AE15" s="14"/>
      <c r="AF15" s="14"/>
      <c r="AG15" s="14"/>
      <c r="AH15" s="14"/>
      <c r="AI15" s="5"/>
      <c r="AJ15" s="90"/>
      <c r="AK15" s="74">
        <f t="shared" si="4"/>
        <v>1.61</v>
      </c>
      <c r="AL15" s="71">
        <f t="shared" si="5"/>
        <v>2.72</v>
      </c>
      <c r="AM15" s="71">
        <f t="shared" si="6"/>
        <v>3</v>
      </c>
      <c r="AN15" s="71">
        <f t="shared" si="7"/>
        <v>4.5</v>
      </c>
      <c r="AO15" s="71">
        <f t="shared" si="8"/>
        <v>2.5</v>
      </c>
      <c r="AP15" s="71">
        <f t="shared" si="9"/>
        <v>2.17</v>
      </c>
      <c r="AQ15" s="71">
        <f t="shared" si="10"/>
        <v>2.17</v>
      </c>
      <c r="AR15" s="71">
        <f t="shared" si="11"/>
        <v>0.5</v>
      </c>
      <c r="AS15" s="71">
        <f t="shared" si="12"/>
        <v>0.5</v>
      </c>
      <c r="AT15" s="71">
        <f t="shared" si="13"/>
        <v>0.5</v>
      </c>
      <c r="AU15" s="71">
        <f t="shared" si="14"/>
        <v>2.72</v>
      </c>
      <c r="AV15" s="71">
        <f t="shared" si="15"/>
        <v>1.5</v>
      </c>
      <c r="AW15" s="71">
        <f t="shared" si="16"/>
        <v>0.5</v>
      </c>
      <c r="AX15" s="71">
        <f t="shared" si="17"/>
        <v>0</v>
      </c>
      <c r="AY15" s="71">
        <f t="shared" si="18"/>
        <v>0</v>
      </c>
      <c r="AZ15" s="71">
        <f t="shared" si="19"/>
        <v>0</v>
      </c>
      <c r="BA15" s="71">
        <f t="shared" si="20"/>
        <v>3.5</v>
      </c>
      <c r="BB15" s="71">
        <f t="shared" si="21"/>
        <v>1.5</v>
      </c>
      <c r="BC15" s="71">
        <f t="shared" si="22"/>
        <v>3.5</v>
      </c>
      <c r="BD15" s="71">
        <f t="shared" si="23"/>
        <v>4.5</v>
      </c>
      <c r="BE15" s="71">
        <f t="shared" si="24"/>
        <v>0.5</v>
      </c>
      <c r="BF15" s="71" t="str">
        <f t="shared" si="25"/>
        <v/>
      </c>
      <c r="BG15" s="71" t="str">
        <f t="shared" si="26"/>
        <v/>
      </c>
      <c r="BH15" s="71" t="str">
        <f t="shared" si="27"/>
        <v/>
      </c>
      <c r="BI15" s="71" t="str">
        <f t="shared" si="28"/>
        <v/>
      </c>
      <c r="BJ15" s="71" t="str">
        <f t="shared" si="29"/>
        <v/>
      </c>
      <c r="BK15" s="71" t="str">
        <f t="shared" si="30"/>
        <v/>
      </c>
      <c r="BL15" s="71" t="str">
        <f t="shared" si="31"/>
        <v/>
      </c>
      <c r="BM15" s="71" t="str">
        <f t="shared" si="32"/>
        <v/>
      </c>
      <c r="BN15" s="71" t="str">
        <f t="shared" si="33"/>
        <v/>
      </c>
      <c r="BO15" s="80">
        <f t="shared" si="34"/>
        <v>38.39</v>
      </c>
      <c r="BP15" s="24">
        <f t="shared" si="35"/>
        <v>21</v>
      </c>
      <c r="BQ15" s="28" t="s">
        <v>17</v>
      </c>
      <c r="BR15" s="82">
        <f t="shared" si="36"/>
        <v>0</v>
      </c>
      <c r="BS15" s="82">
        <f t="shared" si="36"/>
        <v>0</v>
      </c>
      <c r="BT15" s="82">
        <f t="shared" si="36"/>
        <v>0</v>
      </c>
      <c r="BU15" s="82">
        <f t="shared" si="36"/>
        <v>0.5</v>
      </c>
      <c r="BV15" s="82">
        <f t="shared" si="36"/>
        <v>0.5</v>
      </c>
      <c r="BW15" s="82">
        <f t="shared" si="36"/>
        <v>0.5</v>
      </c>
      <c r="BX15" s="83">
        <f t="shared" si="37"/>
        <v>36.89</v>
      </c>
      <c r="BY15" s="90"/>
      <c r="BZ15" s="15">
        <f t="shared" si="38"/>
        <v>0</v>
      </c>
      <c r="CA15" s="21">
        <f t="shared" si="39"/>
        <v>0</v>
      </c>
      <c r="CB15" s="21">
        <f t="shared" si="40"/>
        <v>1</v>
      </c>
      <c r="CC15" s="21">
        <f t="shared" si="41"/>
        <v>1</v>
      </c>
      <c r="CD15" s="21">
        <f t="shared" si="42"/>
        <v>2</v>
      </c>
      <c r="CE15" s="21">
        <f t="shared" si="43"/>
        <v>3</v>
      </c>
      <c r="CF15" s="21">
        <f t="shared" si="44"/>
        <v>4</v>
      </c>
      <c r="CG15" s="21">
        <f t="shared" si="45"/>
        <v>3</v>
      </c>
      <c r="CH15" s="21">
        <f t="shared" si="46"/>
        <v>2</v>
      </c>
      <c r="CI15" s="35">
        <f t="shared" si="47"/>
        <v>2</v>
      </c>
      <c r="CJ15" s="90"/>
      <c r="CK15" s="55">
        <f t="shared" si="48"/>
        <v>39</v>
      </c>
      <c r="CL15" s="90"/>
      <c r="CM15" s="46"/>
      <c r="CO15" s="53" t="str">
        <f t="shared" si="49"/>
        <v>Kraus, Gabriele</v>
      </c>
      <c r="CP15" s="86">
        <v>1.6</v>
      </c>
      <c r="CQ15" s="86">
        <v>4.3</v>
      </c>
      <c r="CR15" s="86">
        <v>7.3</v>
      </c>
      <c r="CS15" s="86">
        <v>11.8</v>
      </c>
      <c r="CT15" s="86">
        <v>14.3</v>
      </c>
      <c r="CU15" s="86">
        <v>16.5</v>
      </c>
      <c r="CV15" s="86">
        <v>17.100000000000001</v>
      </c>
      <c r="CW15" s="86">
        <v>17.060000000000002</v>
      </c>
      <c r="CX15" s="86">
        <v>17.060000000000002</v>
      </c>
      <c r="CY15" s="86">
        <v>17.060000000000002</v>
      </c>
      <c r="CZ15" s="86">
        <v>17.61</v>
      </c>
      <c r="DA15" s="86">
        <v>17.61</v>
      </c>
      <c r="DB15" s="86">
        <v>19.78</v>
      </c>
      <c r="DC15" s="86">
        <v>21.39</v>
      </c>
      <c r="DD15" s="86">
        <v>22.89</v>
      </c>
      <c r="DE15" s="86">
        <v>23.39</v>
      </c>
      <c r="DF15" s="86">
        <v>26.89</v>
      </c>
      <c r="DG15" s="86">
        <v>28.39</v>
      </c>
      <c r="DH15" s="86">
        <v>31.89</v>
      </c>
      <c r="DI15" s="86">
        <v>36.39</v>
      </c>
      <c r="DJ15" s="86">
        <v>36.89</v>
      </c>
      <c r="DK15" s="86"/>
      <c r="DL15" s="86"/>
      <c r="DM15" s="86"/>
      <c r="DN15" s="86"/>
      <c r="DO15" s="86"/>
      <c r="DP15" s="86"/>
      <c r="DQ15" s="86"/>
      <c r="DR15" s="86"/>
      <c r="DS15" s="87"/>
      <c r="DU15" s="53" t="str">
        <f t="shared" si="50"/>
        <v>Kraus, Gabriele</v>
      </c>
      <c r="DV15" s="4">
        <v>8</v>
      </c>
      <c r="DW15" s="14">
        <v>8</v>
      </c>
      <c r="DX15" s="14">
        <v>8</v>
      </c>
      <c r="DY15" s="14">
        <v>7</v>
      </c>
      <c r="DZ15" s="14">
        <v>7</v>
      </c>
      <c r="EA15" s="14">
        <v>6</v>
      </c>
      <c r="EB15" s="14">
        <v>6</v>
      </c>
      <c r="EC15" s="14">
        <v>6</v>
      </c>
      <c r="ED15" s="14">
        <v>6</v>
      </c>
      <c r="EE15" s="14">
        <v>6</v>
      </c>
      <c r="EF15" s="14">
        <v>7</v>
      </c>
      <c r="EG15" s="14">
        <v>8</v>
      </c>
      <c r="EH15" s="14">
        <v>10</v>
      </c>
      <c r="EI15" s="14">
        <v>10</v>
      </c>
      <c r="EJ15" s="14">
        <v>10</v>
      </c>
      <c r="EK15" s="14">
        <v>10</v>
      </c>
      <c r="EL15" s="14">
        <v>9</v>
      </c>
      <c r="EM15" s="14">
        <v>10</v>
      </c>
      <c r="EN15" s="14">
        <v>9</v>
      </c>
      <c r="EP15" s="14"/>
      <c r="EQ15" s="14"/>
      <c r="ER15" s="14"/>
      <c r="ES15" s="14"/>
      <c r="ET15" s="14"/>
      <c r="EU15" s="14"/>
      <c r="EV15" s="14"/>
      <c r="EW15" s="14"/>
      <c r="EX15" s="14"/>
      <c r="EY15" s="5"/>
    </row>
    <row r="16" spans="1:156">
      <c r="A16" s="90"/>
      <c r="B16" s="49">
        <f t="shared" si="3"/>
        <v>8</v>
      </c>
      <c r="C16" s="14">
        <v>532</v>
      </c>
      <c r="D16" s="6" t="s">
        <v>60</v>
      </c>
      <c r="E16" s="94"/>
      <c r="F16" s="4">
        <v>7</v>
      </c>
      <c r="G16" s="14">
        <v>8</v>
      </c>
      <c r="H16" s="14">
        <v>8</v>
      </c>
      <c r="I16" s="14">
        <v>9</v>
      </c>
      <c r="J16" s="14">
        <v>5</v>
      </c>
      <c r="K16" s="14">
        <v>6</v>
      </c>
      <c r="L16" s="14">
        <v>6</v>
      </c>
      <c r="M16" s="147">
        <v>5</v>
      </c>
      <c r="N16" s="147">
        <v>7</v>
      </c>
      <c r="O16" s="147" t="s">
        <v>17</v>
      </c>
      <c r="P16" s="147">
        <v>9</v>
      </c>
      <c r="Q16" s="147">
        <v>6</v>
      </c>
      <c r="R16" s="147">
        <v>6</v>
      </c>
      <c r="S16" s="147" t="s">
        <v>17</v>
      </c>
      <c r="T16" s="14" t="s">
        <v>17</v>
      </c>
      <c r="U16" s="14" t="s">
        <v>17</v>
      </c>
      <c r="V16" s="14">
        <v>9</v>
      </c>
      <c r="W16" s="14">
        <v>10</v>
      </c>
      <c r="X16" s="14">
        <v>8</v>
      </c>
      <c r="Y16" s="14">
        <v>4</v>
      </c>
      <c r="Z16" s="14" t="s">
        <v>17</v>
      </c>
      <c r="AA16" s="14"/>
      <c r="AB16" s="14"/>
      <c r="AC16" s="14"/>
      <c r="AD16" s="14"/>
      <c r="AE16" s="14"/>
      <c r="AF16" s="14"/>
      <c r="AG16" s="14"/>
      <c r="AH16" s="14"/>
      <c r="AI16" s="5"/>
      <c r="AJ16" s="90"/>
      <c r="AK16" s="74">
        <f t="shared" si="4"/>
        <v>2.72</v>
      </c>
      <c r="AL16" s="71">
        <f t="shared" si="5"/>
        <v>1.61</v>
      </c>
      <c r="AM16" s="71">
        <f t="shared" si="6"/>
        <v>0.5</v>
      </c>
      <c r="AN16" s="71">
        <f t="shared" si="7"/>
        <v>1.5</v>
      </c>
      <c r="AO16" s="71">
        <f t="shared" si="8"/>
        <v>5.5</v>
      </c>
      <c r="AP16" s="71">
        <f t="shared" si="9"/>
        <v>0.5</v>
      </c>
      <c r="AQ16" s="71">
        <f t="shared" si="10"/>
        <v>0.5</v>
      </c>
      <c r="AR16" s="71">
        <f t="shared" si="11"/>
        <v>2.17</v>
      </c>
      <c r="AS16" s="71">
        <f t="shared" si="12"/>
        <v>3.5</v>
      </c>
      <c r="AT16" s="71">
        <f t="shared" si="13"/>
        <v>0</v>
      </c>
      <c r="AU16" s="71">
        <f t="shared" si="14"/>
        <v>0.5</v>
      </c>
      <c r="AV16" s="71">
        <f t="shared" si="15"/>
        <v>4.5</v>
      </c>
      <c r="AW16" s="71">
        <f t="shared" si="16"/>
        <v>4.5</v>
      </c>
      <c r="AX16" s="71">
        <f t="shared" si="17"/>
        <v>0</v>
      </c>
      <c r="AY16" s="71">
        <f t="shared" si="18"/>
        <v>0</v>
      </c>
      <c r="AZ16" s="71">
        <f t="shared" si="19"/>
        <v>0</v>
      </c>
      <c r="BA16" s="71">
        <f t="shared" si="20"/>
        <v>1.5</v>
      </c>
      <c r="BB16" s="71">
        <f t="shared" si="21"/>
        <v>0.5</v>
      </c>
      <c r="BC16" s="71">
        <f t="shared" si="22"/>
        <v>2.5</v>
      </c>
      <c r="BD16" s="71">
        <f t="shared" si="23"/>
        <v>2.5</v>
      </c>
      <c r="BE16" s="71">
        <f t="shared" si="24"/>
        <v>0</v>
      </c>
      <c r="BF16" s="71" t="str">
        <f t="shared" si="25"/>
        <v/>
      </c>
      <c r="BG16" s="71" t="str">
        <f t="shared" si="26"/>
        <v/>
      </c>
      <c r="BH16" s="71" t="str">
        <f t="shared" si="27"/>
        <v/>
      </c>
      <c r="BI16" s="71" t="str">
        <f t="shared" si="28"/>
        <v/>
      </c>
      <c r="BJ16" s="71" t="str">
        <f t="shared" si="29"/>
        <v/>
      </c>
      <c r="BK16" s="71" t="str">
        <f t="shared" si="30"/>
        <v/>
      </c>
      <c r="BL16" s="71" t="str">
        <f t="shared" si="31"/>
        <v/>
      </c>
      <c r="BM16" s="71" t="str">
        <f t="shared" si="32"/>
        <v/>
      </c>
      <c r="BN16" s="71" t="str">
        <f t="shared" si="33"/>
        <v/>
      </c>
      <c r="BO16" s="80">
        <f t="shared" si="34"/>
        <v>35</v>
      </c>
      <c r="BP16" s="24">
        <f t="shared" si="35"/>
        <v>21</v>
      </c>
      <c r="BQ16" s="28" t="s">
        <v>17</v>
      </c>
      <c r="BR16" s="82">
        <f t="shared" si="36"/>
        <v>0</v>
      </c>
      <c r="BS16" s="82">
        <f t="shared" si="36"/>
        <v>0</v>
      </c>
      <c r="BT16" s="82">
        <f t="shared" si="36"/>
        <v>0</v>
      </c>
      <c r="BU16" s="82">
        <f t="shared" si="36"/>
        <v>0</v>
      </c>
      <c r="BV16" s="82">
        <f t="shared" si="36"/>
        <v>0</v>
      </c>
      <c r="BW16" s="82">
        <f t="shared" si="36"/>
        <v>0.5</v>
      </c>
      <c r="BX16" s="83">
        <f t="shared" si="37"/>
        <v>34.5</v>
      </c>
      <c r="BY16" s="90"/>
      <c r="BZ16" s="15">
        <f t="shared" si="38"/>
        <v>0</v>
      </c>
      <c r="CA16" s="21">
        <f t="shared" si="39"/>
        <v>0</v>
      </c>
      <c r="CB16" s="21">
        <f t="shared" si="40"/>
        <v>0</v>
      </c>
      <c r="CC16" s="21">
        <f t="shared" si="41"/>
        <v>1</v>
      </c>
      <c r="CD16" s="21">
        <f t="shared" si="42"/>
        <v>2</v>
      </c>
      <c r="CE16" s="21">
        <f t="shared" si="43"/>
        <v>4</v>
      </c>
      <c r="CF16" s="21">
        <f t="shared" si="44"/>
        <v>2</v>
      </c>
      <c r="CG16" s="21">
        <f t="shared" si="45"/>
        <v>3</v>
      </c>
      <c r="CH16" s="21">
        <f t="shared" si="46"/>
        <v>3</v>
      </c>
      <c r="CI16" s="35">
        <f t="shared" si="47"/>
        <v>1</v>
      </c>
      <c r="CJ16" s="90"/>
      <c r="CK16" s="55">
        <f t="shared" si="48"/>
        <v>32</v>
      </c>
      <c r="CL16" s="90"/>
      <c r="CM16" s="46"/>
      <c r="CO16" s="53" t="str">
        <f t="shared" si="49"/>
        <v>Malchow, Jörn</v>
      </c>
      <c r="CP16" s="86">
        <v>2.7</v>
      </c>
      <c r="CQ16" s="86">
        <v>4.3</v>
      </c>
      <c r="CR16" s="86">
        <v>4.8</v>
      </c>
      <c r="CS16" s="86">
        <v>6.3</v>
      </c>
      <c r="CT16" s="86">
        <v>11.8</v>
      </c>
      <c r="CU16" s="86">
        <v>12.3</v>
      </c>
      <c r="CV16" s="86">
        <v>12.3</v>
      </c>
      <c r="CW16" s="86">
        <v>14</v>
      </c>
      <c r="CX16" s="86">
        <v>17</v>
      </c>
      <c r="CY16" s="86">
        <v>17</v>
      </c>
      <c r="CZ16" s="86">
        <v>17</v>
      </c>
      <c r="DA16" s="86">
        <v>20</v>
      </c>
      <c r="DB16" s="86">
        <v>24.5</v>
      </c>
      <c r="DC16" s="86">
        <v>26</v>
      </c>
      <c r="DD16" s="86">
        <v>26.5</v>
      </c>
      <c r="DE16" s="86">
        <v>27</v>
      </c>
      <c r="DF16" s="86">
        <v>28.5</v>
      </c>
      <c r="DG16" s="86">
        <v>29</v>
      </c>
      <c r="DH16" s="86">
        <v>31.5</v>
      </c>
      <c r="DI16" s="86">
        <v>34</v>
      </c>
      <c r="DJ16" s="86">
        <v>34.5</v>
      </c>
      <c r="DK16" s="86"/>
      <c r="DL16" s="86"/>
      <c r="DM16" s="86"/>
      <c r="DN16" s="86"/>
      <c r="DO16" s="86"/>
      <c r="DP16" s="86"/>
      <c r="DQ16" s="86"/>
      <c r="DR16" s="86"/>
      <c r="DS16" s="87"/>
      <c r="DU16" s="53" t="str">
        <f t="shared" si="50"/>
        <v>Malchow, Jörn</v>
      </c>
      <c r="DV16" s="4">
        <v>7</v>
      </c>
      <c r="DW16" s="14">
        <v>8</v>
      </c>
      <c r="DX16" s="14">
        <v>9</v>
      </c>
      <c r="DY16" s="14">
        <v>9</v>
      </c>
      <c r="DZ16" s="14">
        <v>8</v>
      </c>
      <c r="EA16" s="14">
        <v>8</v>
      </c>
      <c r="EB16" s="14">
        <v>8</v>
      </c>
      <c r="EC16" s="14">
        <v>8</v>
      </c>
      <c r="ED16" s="14">
        <v>7</v>
      </c>
      <c r="EE16" s="14">
        <v>7</v>
      </c>
      <c r="EF16" s="14">
        <v>8</v>
      </c>
      <c r="EG16" s="14">
        <v>7</v>
      </c>
      <c r="EH16" s="14">
        <v>7</v>
      </c>
      <c r="EI16" s="14">
        <v>7</v>
      </c>
      <c r="EJ16" s="14">
        <v>7</v>
      </c>
      <c r="EK16" s="14">
        <v>7</v>
      </c>
      <c r="EL16" s="14">
        <v>7</v>
      </c>
      <c r="EM16" s="14">
        <v>8</v>
      </c>
      <c r="EN16" s="14">
        <v>10</v>
      </c>
      <c r="EP16" s="14"/>
      <c r="EQ16" s="14"/>
      <c r="ER16" s="14"/>
      <c r="ES16" s="14"/>
      <c r="ET16" s="14"/>
      <c r="EU16" s="14"/>
      <c r="EV16" s="14"/>
      <c r="EW16" s="14"/>
      <c r="EX16" s="14"/>
      <c r="EY16" s="5"/>
    </row>
    <row r="17" spans="1:155">
      <c r="A17" s="90"/>
      <c r="B17" s="49">
        <f t="shared" si="3"/>
        <v>9</v>
      </c>
      <c r="C17" s="14">
        <v>553</v>
      </c>
      <c r="D17" s="6" t="s">
        <v>44</v>
      </c>
      <c r="E17" s="94"/>
      <c r="F17" s="4" t="s">
        <v>17</v>
      </c>
      <c r="G17" s="14" t="s">
        <v>17</v>
      </c>
      <c r="H17" s="14" t="s">
        <v>17</v>
      </c>
      <c r="I17" s="14">
        <v>8</v>
      </c>
      <c r="J17" s="14">
        <v>6</v>
      </c>
      <c r="K17" s="14" t="s">
        <v>17</v>
      </c>
      <c r="L17" s="14" t="s">
        <v>17</v>
      </c>
      <c r="M17" s="147" t="s">
        <v>17</v>
      </c>
      <c r="N17" s="147">
        <v>9</v>
      </c>
      <c r="O17" s="147">
        <v>7</v>
      </c>
      <c r="P17" s="147">
        <v>6</v>
      </c>
      <c r="Q17" s="147">
        <v>7</v>
      </c>
      <c r="R17" s="147">
        <v>5</v>
      </c>
      <c r="S17" s="147">
        <v>7</v>
      </c>
      <c r="T17" s="14" t="s">
        <v>17</v>
      </c>
      <c r="U17" s="14" t="s">
        <v>17</v>
      </c>
      <c r="V17" s="14">
        <v>6</v>
      </c>
      <c r="W17" s="14">
        <v>7</v>
      </c>
      <c r="X17" s="14">
        <v>9</v>
      </c>
      <c r="Y17" s="14" t="s">
        <v>17</v>
      </c>
      <c r="Z17" s="14" t="s">
        <v>17</v>
      </c>
      <c r="AA17" s="14"/>
      <c r="AB17" s="14"/>
      <c r="AC17" s="14"/>
      <c r="AD17" s="14"/>
      <c r="AE17" s="14"/>
      <c r="AF17" s="14"/>
      <c r="AG17" s="14"/>
      <c r="AH17" s="14"/>
      <c r="AI17" s="5"/>
      <c r="AJ17" s="90"/>
      <c r="AK17" s="74">
        <f t="shared" si="4"/>
        <v>0</v>
      </c>
      <c r="AL17" s="71">
        <f t="shared" si="5"/>
        <v>0</v>
      </c>
      <c r="AM17" s="71">
        <f t="shared" si="6"/>
        <v>0</v>
      </c>
      <c r="AN17" s="71">
        <f t="shared" si="7"/>
        <v>2.5</v>
      </c>
      <c r="AO17" s="71">
        <f t="shared" si="8"/>
        <v>4.5</v>
      </c>
      <c r="AP17" s="71">
        <f t="shared" si="9"/>
        <v>0</v>
      </c>
      <c r="AQ17" s="71">
        <f t="shared" si="10"/>
        <v>0</v>
      </c>
      <c r="AR17" s="71">
        <f t="shared" si="11"/>
        <v>0</v>
      </c>
      <c r="AS17" s="71">
        <f t="shared" si="12"/>
        <v>1.5</v>
      </c>
      <c r="AT17" s="71">
        <f t="shared" si="13"/>
        <v>1.75</v>
      </c>
      <c r="AU17" s="71">
        <f t="shared" si="14"/>
        <v>3.83</v>
      </c>
      <c r="AV17" s="71">
        <f t="shared" si="15"/>
        <v>3.5</v>
      </c>
      <c r="AW17" s="71">
        <f t="shared" si="16"/>
        <v>5.5</v>
      </c>
      <c r="AX17" s="71">
        <f t="shared" si="17"/>
        <v>0.5</v>
      </c>
      <c r="AY17" s="71">
        <f t="shared" si="18"/>
        <v>0</v>
      </c>
      <c r="AZ17" s="71">
        <f t="shared" si="19"/>
        <v>0</v>
      </c>
      <c r="BA17" s="71">
        <f t="shared" si="20"/>
        <v>4.5</v>
      </c>
      <c r="BB17" s="71">
        <f t="shared" si="21"/>
        <v>3.5</v>
      </c>
      <c r="BC17" s="71">
        <f t="shared" si="22"/>
        <v>1.5</v>
      </c>
      <c r="BD17" s="71">
        <f t="shared" si="23"/>
        <v>0</v>
      </c>
      <c r="BE17" s="71">
        <f t="shared" si="24"/>
        <v>0</v>
      </c>
      <c r="BF17" s="71" t="str">
        <f t="shared" si="25"/>
        <v/>
      </c>
      <c r="BG17" s="71" t="str">
        <f t="shared" si="26"/>
        <v/>
      </c>
      <c r="BH17" s="71" t="str">
        <f t="shared" si="27"/>
        <v/>
      </c>
      <c r="BI17" s="71" t="str">
        <f t="shared" si="28"/>
        <v/>
      </c>
      <c r="BJ17" s="71" t="str">
        <f t="shared" si="29"/>
        <v/>
      </c>
      <c r="BK17" s="71" t="str">
        <f t="shared" si="30"/>
        <v/>
      </c>
      <c r="BL17" s="71" t="str">
        <f t="shared" si="31"/>
        <v/>
      </c>
      <c r="BM17" s="71" t="str">
        <f t="shared" si="32"/>
        <v/>
      </c>
      <c r="BN17" s="71" t="str">
        <f t="shared" si="33"/>
        <v/>
      </c>
      <c r="BO17" s="80">
        <f t="shared" si="34"/>
        <v>33.08</v>
      </c>
      <c r="BP17" s="24">
        <f t="shared" si="35"/>
        <v>21</v>
      </c>
      <c r="BQ17" s="28" t="s">
        <v>17</v>
      </c>
      <c r="BR17" s="82">
        <f t="shared" si="36"/>
        <v>0</v>
      </c>
      <c r="BS17" s="82">
        <f t="shared" si="36"/>
        <v>0</v>
      </c>
      <c r="BT17" s="82">
        <f t="shared" si="36"/>
        <v>0</v>
      </c>
      <c r="BU17" s="82">
        <f t="shared" si="36"/>
        <v>0</v>
      </c>
      <c r="BV17" s="82">
        <f t="shared" si="36"/>
        <v>0</v>
      </c>
      <c r="BW17" s="82">
        <f t="shared" si="36"/>
        <v>0</v>
      </c>
      <c r="BX17" s="83">
        <f t="shared" si="37"/>
        <v>33.08</v>
      </c>
      <c r="BY17" s="90"/>
      <c r="BZ17" s="15">
        <f t="shared" si="38"/>
        <v>0</v>
      </c>
      <c r="CA17" s="21">
        <f t="shared" si="39"/>
        <v>0</v>
      </c>
      <c r="CB17" s="21">
        <f t="shared" si="40"/>
        <v>0</v>
      </c>
      <c r="CC17" s="21">
        <f t="shared" si="41"/>
        <v>0</v>
      </c>
      <c r="CD17" s="21">
        <f t="shared" si="42"/>
        <v>1</v>
      </c>
      <c r="CE17" s="21">
        <f t="shared" si="43"/>
        <v>3</v>
      </c>
      <c r="CF17" s="21">
        <f t="shared" si="44"/>
        <v>4</v>
      </c>
      <c r="CG17" s="21">
        <f t="shared" si="45"/>
        <v>1</v>
      </c>
      <c r="CH17" s="21">
        <f t="shared" si="46"/>
        <v>2</v>
      </c>
      <c r="CI17" s="35">
        <f t="shared" si="47"/>
        <v>0</v>
      </c>
      <c r="CJ17" s="90"/>
      <c r="CK17" s="55">
        <f t="shared" si="48"/>
        <v>22</v>
      </c>
      <c r="CL17" s="90"/>
      <c r="CM17" s="46"/>
      <c r="CO17" s="53" t="str">
        <f t="shared" si="49"/>
        <v>Schlieger, Vera</v>
      </c>
      <c r="CP17" s="86">
        <v>0</v>
      </c>
      <c r="CQ17" s="86">
        <v>0</v>
      </c>
      <c r="CR17" s="86">
        <v>0</v>
      </c>
      <c r="CS17" s="86">
        <v>2.5</v>
      </c>
      <c r="CT17" s="86">
        <v>7</v>
      </c>
      <c r="CU17" s="86">
        <v>7</v>
      </c>
      <c r="CV17" s="86">
        <v>7</v>
      </c>
      <c r="CW17" s="86">
        <v>7</v>
      </c>
      <c r="CX17" s="86">
        <v>8.5</v>
      </c>
      <c r="CY17" s="86">
        <v>10.25</v>
      </c>
      <c r="CZ17" s="86">
        <v>14.08</v>
      </c>
      <c r="DA17" s="86">
        <v>17.579999999999998</v>
      </c>
      <c r="DB17" s="86">
        <v>23.08</v>
      </c>
      <c r="DC17" s="86">
        <v>23.58</v>
      </c>
      <c r="DD17" s="86">
        <v>23.58</v>
      </c>
      <c r="DE17" s="86">
        <v>23.58</v>
      </c>
      <c r="DF17" s="86">
        <v>28.08</v>
      </c>
      <c r="DG17" s="86">
        <v>31.58</v>
      </c>
      <c r="DH17" s="86">
        <v>33.08</v>
      </c>
      <c r="DI17" s="86">
        <v>33.08</v>
      </c>
      <c r="DJ17" s="86">
        <v>33.08</v>
      </c>
      <c r="DK17" s="86"/>
      <c r="DL17" s="86"/>
      <c r="DM17" s="86"/>
      <c r="DN17" s="86"/>
      <c r="DO17" s="86"/>
      <c r="DP17" s="86"/>
      <c r="DQ17" s="86"/>
      <c r="DR17" s="86"/>
      <c r="DS17" s="87"/>
      <c r="DU17" s="53" t="str">
        <f t="shared" si="50"/>
        <v>Schlieger, Vera</v>
      </c>
      <c r="DV17" s="4" t="s">
        <v>17</v>
      </c>
      <c r="DW17" s="14" t="s">
        <v>17</v>
      </c>
      <c r="DX17" s="14" t="s">
        <v>17</v>
      </c>
      <c r="DY17" s="14">
        <v>11</v>
      </c>
      <c r="DZ17" s="14">
        <v>10</v>
      </c>
      <c r="EA17" s="14">
        <v>10</v>
      </c>
      <c r="EB17" s="14">
        <v>10</v>
      </c>
      <c r="EC17" s="14">
        <v>10</v>
      </c>
      <c r="ED17" s="14">
        <v>11</v>
      </c>
      <c r="EE17" s="14">
        <v>11</v>
      </c>
      <c r="EF17" s="14">
        <v>10</v>
      </c>
      <c r="EG17" s="14">
        <v>9</v>
      </c>
      <c r="EH17" s="14">
        <v>9</v>
      </c>
      <c r="EI17" s="14">
        <v>8</v>
      </c>
      <c r="EJ17" s="14">
        <v>8</v>
      </c>
      <c r="EK17" s="14">
        <v>8</v>
      </c>
      <c r="EL17" s="14">
        <v>8</v>
      </c>
      <c r="EM17" s="14">
        <v>7</v>
      </c>
      <c r="EN17" s="14">
        <v>7</v>
      </c>
      <c r="EP17" s="14"/>
      <c r="EQ17" s="14"/>
      <c r="ER17" s="14"/>
      <c r="ES17" s="14"/>
      <c r="ET17" s="14"/>
      <c r="EU17" s="14"/>
      <c r="EV17" s="14"/>
      <c r="EW17" s="14"/>
      <c r="EX17" s="14"/>
      <c r="EY17" s="5"/>
    </row>
    <row r="18" spans="1:155">
      <c r="A18" s="90"/>
      <c r="B18" s="49">
        <f t="shared" si="3"/>
        <v>10</v>
      </c>
      <c r="C18" s="14">
        <v>537</v>
      </c>
      <c r="D18" s="6" t="s">
        <v>61</v>
      </c>
      <c r="E18" s="94"/>
      <c r="F18" s="4">
        <v>6</v>
      </c>
      <c r="G18" s="14">
        <v>6</v>
      </c>
      <c r="H18" s="14">
        <v>7</v>
      </c>
      <c r="I18" s="14">
        <v>4</v>
      </c>
      <c r="J18" s="14">
        <v>10</v>
      </c>
      <c r="K18" s="14" t="s">
        <v>17</v>
      </c>
      <c r="L18" s="14" t="s">
        <v>17</v>
      </c>
      <c r="M18" s="147" t="s">
        <v>17</v>
      </c>
      <c r="N18" s="147" t="s">
        <v>17</v>
      </c>
      <c r="O18" s="147" t="s">
        <v>17</v>
      </c>
      <c r="P18" s="147" t="s">
        <v>17</v>
      </c>
      <c r="Q18" s="147">
        <v>10</v>
      </c>
      <c r="R18" s="147">
        <v>4</v>
      </c>
      <c r="S18" s="147" t="s">
        <v>17</v>
      </c>
      <c r="T18" s="14" t="s">
        <v>17</v>
      </c>
      <c r="U18" s="14" t="s">
        <v>17</v>
      </c>
      <c r="V18" s="14">
        <v>8</v>
      </c>
      <c r="W18" s="14">
        <v>8</v>
      </c>
      <c r="X18" s="14">
        <v>6</v>
      </c>
      <c r="Y18" s="14" t="s">
        <v>17</v>
      </c>
      <c r="Z18" s="14" t="s">
        <v>17</v>
      </c>
      <c r="AA18" s="14"/>
      <c r="AB18" s="14"/>
      <c r="AC18" s="14"/>
      <c r="AD18" s="14"/>
      <c r="AE18" s="14"/>
      <c r="AF18" s="14"/>
      <c r="AG18" s="14"/>
      <c r="AH18" s="14"/>
      <c r="AI18" s="5"/>
      <c r="AJ18" s="90"/>
      <c r="AK18" s="74">
        <f t="shared" si="4"/>
        <v>3.83</v>
      </c>
      <c r="AL18" s="71">
        <f t="shared" si="5"/>
        <v>3.83</v>
      </c>
      <c r="AM18" s="71">
        <f t="shared" si="6"/>
        <v>1.75</v>
      </c>
      <c r="AN18" s="71">
        <f t="shared" si="7"/>
        <v>6.5</v>
      </c>
      <c r="AO18" s="71">
        <f t="shared" si="8"/>
        <v>0.5</v>
      </c>
      <c r="AP18" s="71">
        <f t="shared" si="9"/>
        <v>0</v>
      </c>
      <c r="AQ18" s="71">
        <f t="shared" si="10"/>
        <v>0</v>
      </c>
      <c r="AR18" s="71">
        <f t="shared" si="11"/>
        <v>0</v>
      </c>
      <c r="AS18" s="71">
        <f t="shared" si="12"/>
        <v>0</v>
      </c>
      <c r="AT18" s="71">
        <f t="shared" si="13"/>
        <v>0</v>
      </c>
      <c r="AU18" s="71">
        <f t="shared" si="14"/>
        <v>0</v>
      </c>
      <c r="AV18" s="71">
        <f t="shared" si="15"/>
        <v>0.5</v>
      </c>
      <c r="AW18" s="71">
        <f t="shared" si="16"/>
        <v>6.5</v>
      </c>
      <c r="AX18" s="71">
        <f t="shared" si="17"/>
        <v>0</v>
      </c>
      <c r="AY18" s="71">
        <f t="shared" si="18"/>
        <v>0</v>
      </c>
      <c r="AZ18" s="71">
        <f t="shared" si="19"/>
        <v>0</v>
      </c>
      <c r="BA18" s="71">
        <f t="shared" si="20"/>
        <v>2.5</v>
      </c>
      <c r="BB18" s="71">
        <f t="shared" si="21"/>
        <v>2.5</v>
      </c>
      <c r="BC18" s="71">
        <f t="shared" si="22"/>
        <v>4.5</v>
      </c>
      <c r="BD18" s="71">
        <f t="shared" si="23"/>
        <v>0</v>
      </c>
      <c r="BE18" s="71">
        <f t="shared" si="24"/>
        <v>0</v>
      </c>
      <c r="BF18" s="71" t="str">
        <f t="shared" si="25"/>
        <v/>
      </c>
      <c r="BG18" s="71" t="str">
        <f t="shared" si="26"/>
        <v/>
      </c>
      <c r="BH18" s="71" t="str">
        <f t="shared" si="27"/>
        <v/>
      </c>
      <c r="BI18" s="71" t="str">
        <f t="shared" si="28"/>
        <v/>
      </c>
      <c r="BJ18" s="71" t="str">
        <f t="shared" si="29"/>
        <v/>
      </c>
      <c r="BK18" s="71" t="str">
        <f t="shared" si="30"/>
        <v/>
      </c>
      <c r="BL18" s="71" t="str">
        <f t="shared" si="31"/>
        <v/>
      </c>
      <c r="BM18" s="71" t="str">
        <f t="shared" si="32"/>
        <v/>
      </c>
      <c r="BN18" s="71" t="str">
        <f t="shared" si="33"/>
        <v/>
      </c>
      <c r="BO18" s="80">
        <f t="shared" si="34"/>
        <v>32.909999999999997</v>
      </c>
      <c r="BP18" s="24">
        <f t="shared" si="35"/>
        <v>21</v>
      </c>
      <c r="BQ18" s="28" t="s">
        <v>17</v>
      </c>
      <c r="BR18" s="82">
        <f t="shared" si="36"/>
        <v>0</v>
      </c>
      <c r="BS18" s="82">
        <f t="shared" si="36"/>
        <v>0</v>
      </c>
      <c r="BT18" s="82">
        <f t="shared" si="36"/>
        <v>0</v>
      </c>
      <c r="BU18" s="82">
        <f t="shared" si="36"/>
        <v>0</v>
      </c>
      <c r="BV18" s="82">
        <f t="shared" si="36"/>
        <v>0</v>
      </c>
      <c r="BW18" s="82">
        <f t="shared" si="36"/>
        <v>0</v>
      </c>
      <c r="BX18" s="83">
        <f t="shared" si="37"/>
        <v>32.909999999999997</v>
      </c>
      <c r="BY18" s="90"/>
      <c r="BZ18" s="15">
        <f t="shared" si="38"/>
        <v>0</v>
      </c>
      <c r="CA18" s="21">
        <f t="shared" si="39"/>
        <v>0</v>
      </c>
      <c r="CB18" s="21">
        <f t="shared" si="40"/>
        <v>0</v>
      </c>
      <c r="CC18" s="21">
        <f t="shared" si="41"/>
        <v>2</v>
      </c>
      <c r="CD18" s="21">
        <f t="shared" si="42"/>
        <v>0</v>
      </c>
      <c r="CE18" s="21">
        <f t="shared" si="43"/>
        <v>3</v>
      </c>
      <c r="CF18" s="21">
        <f t="shared" si="44"/>
        <v>1</v>
      </c>
      <c r="CG18" s="21">
        <f t="shared" si="45"/>
        <v>2</v>
      </c>
      <c r="CH18" s="21">
        <f t="shared" si="46"/>
        <v>0</v>
      </c>
      <c r="CI18" s="35">
        <f t="shared" si="47"/>
        <v>2</v>
      </c>
      <c r="CJ18" s="90"/>
      <c r="CK18" s="55">
        <f t="shared" si="48"/>
        <v>23</v>
      </c>
      <c r="CL18" s="90"/>
      <c r="CM18" s="46"/>
      <c r="CO18" s="53" t="str">
        <f t="shared" si="49"/>
        <v>Haarkötter, Sven</v>
      </c>
      <c r="CP18" s="86">
        <v>3.8</v>
      </c>
      <c r="CQ18" s="86">
        <v>7.7</v>
      </c>
      <c r="CR18" s="86">
        <v>9.4</v>
      </c>
      <c r="CS18" s="86">
        <v>15.9</v>
      </c>
      <c r="CT18" s="86">
        <v>16.399999999999999</v>
      </c>
      <c r="CU18" s="86">
        <v>16.399999999999999</v>
      </c>
      <c r="CV18" s="86">
        <v>16.399999999999999</v>
      </c>
      <c r="CW18" s="86">
        <v>16.41</v>
      </c>
      <c r="CX18" s="86">
        <v>16.41</v>
      </c>
      <c r="CY18" s="86">
        <v>16.41</v>
      </c>
      <c r="CZ18" s="86">
        <v>16.41</v>
      </c>
      <c r="DA18" s="86">
        <v>16.91</v>
      </c>
      <c r="DB18" s="86">
        <v>23.41</v>
      </c>
      <c r="DC18" s="86">
        <v>23.41</v>
      </c>
      <c r="DD18" s="86">
        <v>23.41</v>
      </c>
      <c r="DE18" s="86">
        <v>23.41</v>
      </c>
      <c r="DF18" s="86">
        <v>25.91</v>
      </c>
      <c r="DG18" s="86">
        <v>28.41</v>
      </c>
      <c r="DH18" s="86">
        <v>32.909999999999997</v>
      </c>
      <c r="DI18" s="86">
        <v>32.909999999999997</v>
      </c>
      <c r="DJ18" s="86">
        <v>32.909999999999997</v>
      </c>
      <c r="DK18" s="86"/>
      <c r="DL18" s="86"/>
      <c r="DM18" s="86"/>
      <c r="DN18" s="86"/>
      <c r="DO18" s="86"/>
      <c r="DP18" s="86"/>
      <c r="DQ18" s="86"/>
      <c r="DR18" s="86"/>
      <c r="DS18" s="87"/>
      <c r="DU18" s="53" t="str">
        <f t="shared" si="50"/>
        <v>Haarkötter, Sven</v>
      </c>
      <c r="DV18" s="4">
        <v>6</v>
      </c>
      <c r="DW18" s="14">
        <v>6</v>
      </c>
      <c r="DX18" s="14">
        <v>7</v>
      </c>
      <c r="DY18" s="14">
        <v>5</v>
      </c>
      <c r="DZ18" s="14">
        <v>6</v>
      </c>
      <c r="EA18" s="14">
        <v>7</v>
      </c>
      <c r="EB18" s="14">
        <v>7</v>
      </c>
      <c r="EC18" s="14">
        <v>7</v>
      </c>
      <c r="ED18" s="14">
        <v>8</v>
      </c>
      <c r="EE18" s="14">
        <v>8</v>
      </c>
      <c r="EF18" s="14">
        <v>9</v>
      </c>
      <c r="EG18" s="14">
        <v>10</v>
      </c>
      <c r="EH18" s="14">
        <v>8</v>
      </c>
      <c r="EI18" s="14">
        <v>9</v>
      </c>
      <c r="EJ18" s="14">
        <v>9</v>
      </c>
      <c r="EK18" s="14">
        <v>9</v>
      </c>
      <c r="EL18" s="14">
        <v>10</v>
      </c>
      <c r="EM18" s="14">
        <v>9</v>
      </c>
      <c r="EN18" s="14">
        <v>8</v>
      </c>
      <c r="EP18" s="14"/>
      <c r="EQ18" s="14"/>
      <c r="ER18" s="14"/>
      <c r="ES18" s="14"/>
      <c r="ET18" s="14"/>
      <c r="EU18" s="14"/>
      <c r="EV18" s="14"/>
      <c r="EW18" s="14"/>
      <c r="EX18" s="14"/>
      <c r="EY18" s="5"/>
    </row>
    <row r="19" spans="1:155">
      <c r="A19" s="90"/>
      <c r="B19" s="49">
        <f t="shared" si="3"/>
        <v>11</v>
      </c>
      <c r="C19" s="14">
        <v>530</v>
      </c>
      <c r="D19" s="6" t="s">
        <v>48</v>
      </c>
      <c r="E19" s="94"/>
      <c r="F19" s="4">
        <v>4</v>
      </c>
      <c r="G19" s="14">
        <v>5</v>
      </c>
      <c r="H19" s="14" t="s">
        <v>17</v>
      </c>
      <c r="I19" s="14" t="s">
        <v>17</v>
      </c>
      <c r="J19" s="14" t="s">
        <v>17</v>
      </c>
      <c r="K19" s="14" t="s">
        <v>17</v>
      </c>
      <c r="L19" s="14" t="s">
        <v>17</v>
      </c>
      <c r="M19" s="147" t="s">
        <v>17</v>
      </c>
      <c r="N19" s="147">
        <v>8</v>
      </c>
      <c r="O19" s="147" t="s">
        <v>17</v>
      </c>
      <c r="P19" s="147" t="s">
        <v>17</v>
      </c>
      <c r="Q19" s="147" t="s">
        <v>17</v>
      </c>
      <c r="R19" s="147" t="s">
        <v>17</v>
      </c>
      <c r="S19" s="147" t="s">
        <v>17</v>
      </c>
      <c r="T19" s="14" t="s">
        <v>17</v>
      </c>
      <c r="U19" s="14" t="s">
        <v>17</v>
      </c>
      <c r="V19" s="14" t="s">
        <v>17</v>
      </c>
      <c r="W19" s="14" t="s">
        <v>17</v>
      </c>
      <c r="X19" s="14" t="s">
        <v>17</v>
      </c>
      <c r="Y19" s="14" t="s">
        <v>17</v>
      </c>
      <c r="Z19" s="14" t="s">
        <v>17</v>
      </c>
      <c r="AA19" s="14"/>
      <c r="AB19" s="14"/>
      <c r="AC19" s="14"/>
      <c r="AD19" s="14"/>
      <c r="AE19" s="14"/>
      <c r="AF19" s="14"/>
      <c r="AG19" s="14"/>
      <c r="AH19" s="14"/>
      <c r="AI19" s="5"/>
      <c r="AJ19" s="90"/>
      <c r="AK19" s="74">
        <f t="shared" si="4"/>
        <v>6.06</v>
      </c>
      <c r="AL19" s="71">
        <f t="shared" si="5"/>
        <v>4.9400000000000004</v>
      </c>
      <c r="AM19" s="71">
        <f t="shared" si="6"/>
        <v>0</v>
      </c>
      <c r="AN19" s="71">
        <f t="shared" si="7"/>
        <v>0</v>
      </c>
      <c r="AO19" s="71">
        <f t="shared" si="8"/>
        <v>0</v>
      </c>
      <c r="AP19" s="71">
        <f t="shared" si="9"/>
        <v>0</v>
      </c>
      <c r="AQ19" s="71">
        <f t="shared" si="10"/>
        <v>0</v>
      </c>
      <c r="AR19" s="71">
        <f t="shared" si="11"/>
        <v>0</v>
      </c>
      <c r="AS19" s="71">
        <f t="shared" si="12"/>
        <v>2.5</v>
      </c>
      <c r="AT19" s="71">
        <f t="shared" si="13"/>
        <v>0</v>
      </c>
      <c r="AU19" s="71">
        <f t="shared" si="14"/>
        <v>0</v>
      </c>
      <c r="AV19" s="71">
        <f t="shared" si="15"/>
        <v>0</v>
      </c>
      <c r="AW19" s="71">
        <f t="shared" si="16"/>
        <v>0</v>
      </c>
      <c r="AX19" s="71">
        <f t="shared" si="17"/>
        <v>0</v>
      </c>
      <c r="AY19" s="71">
        <f t="shared" si="18"/>
        <v>0</v>
      </c>
      <c r="AZ19" s="71">
        <f t="shared" si="19"/>
        <v>0</v>
      </c>
      <c r="BA19" s="71">
        <f t="shared" si="20"/>
        <v>0</v>
      </c>
      <c r="BB19" s="71">
        <f t="shared" si="21"/>
        <v>0</v>
      </c>
      <c r="BC19" s="71">
        <f t="shared" si="22"/>
        <v>0</v>
      </c>
      <c r="BD19" s="71">
        <f t="shared" si="23"/>
        <v>0</v>
      </c>
      <c r="BE19" s="71">
        <f t="shared" si="24"/>
        <v>0</v>
      </c>
      <c r="BF19" s="71" t="str">
        <f t="shared" si="25"/>
        <v/>
      </c>
      <c r="BG19" s="71" t="str">
        <f t="shared" si="26"/>
        <v/>
      </c>
      <c r="BH19" s="71" t="str">
        <f t="shared" si="27"/>
        <v/>
      </c>
      <c r="BI19" s="71" t="str">
        <f t="shared" si="28"/>
        <v/>
      </c>
      <c r="BJ19" s="71" t="str">
        <f t="shared" si="29"/>
        <v/>
      </c>
      <c r="BK19" s="71" t="str">
        <f t="shared" si="30"/>
        <v/>
      </c>
      <c r="BL19" s="71" t="str">
        <f t="shared" si="31"/>
        <v/>
      </c>
      <c r="BM19" s="71" t="str">
        <f t="shared" si="32"/>
        <v/>
      </c>
      <c r="BN19" s="71" t="str">
        <f t="shared" si="33"/>
        <v/>
      </c>
      <c r="BO19" s="80">
        <f t="shared" si="34"/>
        <v>13.5</v>
      </c>
      <c r="BP19" s="24">
        <f t="shared" si="35"/>
        <v>21</v>
      </c>
      <c r="BQ19" s="28" t="s">
        <v>17</v>
      </c>
      <c r="BR19" s="82">
        <f t="shared" si="36"/>
        <v>0</v>
      </c>
      <c r="BS19" s="82">
        <f t="shared" si="36"/>
        <v>0</v>
      </c>
      <c r="BT19" s="82">
        <f t="shared" si="36"/>
        <v>0</v>
      </c>
      <c r="BU19" s="82">
        <f t="shared" si="36"/>
        <v>0</v>
      </c>
      <c r="BV19" s="82">
        <f t="shared" si="36"/>
        <v>0</v>
      </c>
      <c r="BW19" s="82">
        <f t="shared" si="36"/>
        <v>0</v>
      </c>
      <c r="BX19" s="83">
        <f t="shared" si="37"/>
        <v>13.5</v>
      </c>
      <c r="BY19" s="90"/>
      <c r="BZ19" s="15">
        <f t="shared" si="38"/>
        <v>0</v>
      </c>
      <c r="CA19" s="21">
        <f t="shared" si="39"/>
        <v>0</v>
      </c>
      <c r="CB19" s="21">
        <f t="shared" si="40"/>
        <v>0</v>
      </c>
      <c r="CC19" s="21">
        <f t="shared" si="41"/>
        <v>1</v>
      </c>
      <c r="CD19" s="21">
        <f t="shared" si="42"/>
        <v>1</v>
      </c>
      <c r="CE19" s="21">
        <f t="shared" si="43"/>
        <v>0</v>
      </c>
      <c r="CF19" s="21">
        <f t="shared" si="44"/>
        <v>0</v>
      </c>
      <c r="CG19" s="21">
        <f t="shared" si="45"/>
        <v>1</v>
      </c>
      <c r="CH19" s="21">
        <f t="shared" si="46"/>
        <v>0</v>
      </c>
      <c r="CI19" s="35">
        <f t="shared" si="47"/>
        <v>0</v>
      </c>
      <c r="CJ19" s="90"/>
      <c r="CK19" s="55">
        <f t="shared" si="48"/>
        <v>10</v>
      </c>
      <c r="CL19" s="90"/>
      <c r="CM19" s="46"/>
      <c r="CO19" s="53" t="str">
        <f t="shared" si="49"/>
        <v>Groß, Martin</v>
      </c>
      <c r="CP19" s="86">
        <v>6.1</v>
      </c>
      <c r="CQ19" s="86">
        <v>11</v>
      </c>
      <c r="CR19" s="86">
        <v>11</v>
      </c>
      <c r="CS19" s="86">
        <v>11</v>
      </c>
      <c r="CT19" s="86">
        <v>11</v>
      </c>
      <c r="CU19" s="86">
        <v>11</v>
      </c>
      <c r="CV19" s="86">
        <v>11</v>
      </c>
      <c r="CW19" s="86">
        <v>11</v>
      </c>
      <c r="CX19" s="86">
        <v>13.5</v>
      </c>
      <c r="CY19" s="86">
        <v>13.5</v>
      </c>
      <c r="CZ19" s="86">
        <v>13.5</v>
      </c>
      <c r="DA19" s="86">
        <v>13.5</v>
      </c>
      <c r="DB19" s="86">
        <v>13.5</v>
      </c>
      <c r="DC19" s="86">
        <v>13.5</v>
      </c>
      <c r="DD19" s="86">
        <v>13.5</v>
      </c>
      <c r="DE19" s="86">
        <v>13.5</v>
      </c>
      <c r="DF19" s="86">
        <v>13.5</v>
      </c>
      <c r="DG19" s="86">
        <v>13.5</v>
      </c>
      <c r="DH19" s="86">
        <v>13.5</v>
      </c>
      <c r="DI19" s="86">
        <v>13.5</v>
      </c>
      <c r="DJ19" s="86">
        <v>13.5</v>
      </c>
      <c r="DK19" s="86"/>
      <c r="DL19" s="86"/>
      <c r="DM19" s="86"/>
      <c r="DN19" s="86"/>
      <c r="DO19" s="86"/>
      <c r="DP19" s="86"/>
      <c r="DQ19" s="86"/>
      <c r="DR19" s="86"/>
      <c r="DS19" s="87"/>
      <c r="DU19" s="53" t="str">
        <f t="shared" si="50"/>
        <v>Groß, Martin</v>
      </c>
      <c r="DV19" s="4">
        <v>4</v>
      </c>
      <c r="DW19" s="14">
        <v>4</v>
      </c>
      <c r="DX19" s="14">
        <v>5</v>
      </c>
      <c r="DY19" s="14">
        <v>8</v>
      </c>
      <c r="DZ19" s="14">
        <v>9</v>
      </c>
      <c r="EA19" s="14">
        <v>9</v>
      </c>
      <c r="EB19" s="14">
        <v>9</v>
      </c>
      <c r="EC19" s="14">
        <v>9</v>
      </c>
      <c r="ED19" s="14">
        <v>9</v>
      </c>
      <c r="EE19" s="14">
        <v>10</v>
      </c>
      <c r="EF19" s="14">
        <v>11</v>
      </c>
      <c r="EG19" s="14">
        <v>11</v>
      </c>
      <c r="EH19" s="14">
        <v>11</v>
      </c>
      <c r="EI19" s="14">
        <v>11</v>
      </c>
      <c r="EJ19" s="14">
        <v>11</v>
      </c>
      <c r="EK19" s="14">
        <v>11</v>
      </c>
      <c r="EL19" s="14">
        <v>11</v>
      </c>
      <c r="EM19" s="14">
        <v>11</v>
      </c>
      <c r="EN19" s="14">
        <v>11</v>
      </c>
      <c r="EP19" s="14"/>
      <c r="EQ19" s="14"/>
      <c r="ER19" s="14"/>
      <c r="ES19" s="14"/>
      <c r="ET19" s="14"/>
      <c r="EU19" s="14"/>
      <c r="EV19" s="14"/>
      <c r="EW19" s="14"/>
      <c r="EX19" s="14"/>
      <c r="EY19" s="5"/>
    </row>
    <row r="20" spans="1:155">
      <c r="A20" s="90"/>
      <c r="B20" s="49" t="str">
        <f t="shared" ref="B20:B36" si="51">IF(BX20=0,"n/a",RANK(BX20,BX$9:BX$36))</f>
        <v>n/a</v>
      </c>
      <c r="C20" s="14"/>
      <c r="D20" s="6"/>
      <c r="E20" s="9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5"/>
      <c r="AJ20" s="90"/>
      <c r="AK20" s="74" t="str">
        <f t="shared" ref="AK20:AT24" si="52">IF(ISNUMBER(F20),ROUND(((F$5-F20)/F$5*10+0.5),1),IF(F20="","",0))</f>
        <v/>
      </c>
      <c r="AL20" s="71" t="str">
        <f t="shared" si="52"/>
        <v/>
      </c>
      <c r="AM20" s="71" t="str">
        <f t="shared" si="52"/>
        <v/>
      </c>
      <c r="AN20" s="71" t="str">
        <f t="shared" si="52"/>
        <v/>
      </c>
      <c r="AO20" s="71" t="str">
        <f t="shared" si="52"/>
        <v/>
      </c>
      <c r="AP20" s="71" t="str">
        <f t="shared" si="52"/>
        <v/>
      </c>
      <c r="AQ20" s="71" t="str">
        <f t="shared" si="52"/>
        <v/>
      </c>
      <c r="AR20" s="71" t="str">
        <f t="shared" si="52"/>
        <v/>
      </c>
      <c r="AS20" s="71" t="str">
        <f t="shared" si="52"/>
        <v/>
      </c>
      <c r="AT20" s="71" t="str">
        <f t="shared" si="52"/>
        <v/>
      </c>
      <c r="AU20" s="71" t="str">
        <f t="shared" ref="AU20:BD24" si="53">IF(ISNUMBER(P20),ROUND(((P$5-P20)/P$5*10+0.5),1),IF(P20="","",0))</f>
        <v/>
      </c>
      <c r="AV20" s="71" t="str">
        <f t="shared" si="53"/>
        <v/>
      </c>
      <c r="AW20" s="71" t="str">
        <f t="shared" si="53"/>
        <v/>
      </c>
      <c r="AX20" s="71" t="str">
        <f t="shared" si="53"/>
        <v/>
      </c>
      <c r="AY20" s="71" t="str">
        <f t="shared" si="53"/>
        <v/>
      </c>
      <c r="AZ20" s="71" t="str">
        <f t="shared" si="53"/>
        <v/>
      </c>
      <c r="BA20" s="71" t="str">
        <f t="shared" si="53"/>
        <v/>
      </c>
      <c r="BB20" s="71" t="str">
        <f t="shared" si="53"/>
        <v/>
      </c>
      <c r="BC20" s="71" t="str">
        <f t="shared" si="53"/>
        <v/>
      </c>
      <c r="BD20" s="71" t="str">
        <f t="shared" si="53"/>
        <v/>
      </c>
      <c r="BE20" s="71" t="str">
        <f t="shared" ref="BE20:BN24" si="54">IF(ISNUMBER(Z20),ROUND(((Z$5-Z20)/Z$5*10+0.5),1),IF(Z20="","",0))</f>
        <v/>
      </c>
      <c r="BF20" s="71" t="str">
        <f t="shared" si="54"/>
        <v/>
      </c>
      <c r="BG20" s="71" t="str">
        <f t="shared" si="54"/>
        <v/>
      </c>
      <c r="BH20" s="71" t="str">
        <f t="shared" si="54"/>
        <v/>
      </c>
      <c r="BI20" s="71" t="str">
        <f t="shared" si="54"/>
        <v/>
      </c>
      <c r="BJ20" s="71" t="str">
        <f t="shared" si="54"/>
        <v/>
      </c>
      <c r="BK20" s="71" t="str">
        <f t="shared" si="54"/>
        <v/>
      </c>
      <c r="BL20" s="71" t="str">
        <f t="shared" si="54"/>
        <v/>
      </c>
      <c r="BM20" s="71" t="str">
        <f t="shared" si="54"/>
        <v/>
      </c>
      <c r="BN20" s="71" t="str">
        <f t="shared" si="54"/>
        <v/>
      </c>
      <c r="BO20" s="80">
        <f t="shared" si="34"/>
        <v>0</v>
      </c>
      <c r="BP20" s="24">
        <f t="shared" si="35"/>
        <v>0</v>
      </c>
      <c r="BQ20" s="28" t="s">
        <v>17</v>
      </c>
      <c r="BR20" s="82" t="str">
        <f t="shared" ref="BR20:BW28" si="55">IF(($B$5&gt;=BR$8)*AND($BP20&gt;=BR$8),SMALL($AK20:$BN20,BR$8),"")</f>
        <v/>
      </c>
      <c r="BS20" s="82" t="str">
        <f t="shared" si="55"/>
        <v/>
      </c>
      <c r="BT20" s="82" t="str">
        <f t="shared" si="55"/>
        <v/>
      </c>
      <c r="BU20" s="82" t="str">
        <f t="shared" si="55"/>
        <v/>
      </c>
      <c r="BV20" s="82" t="str">
        <f t="shared" si="55"/>
        <v/>
      </c>
      <c r="BW20" s="82" t="str">
        <f t="shared" si="55"/>
        <v/>
      </c>
      <c r="BX20" s="83">
        <f t="shared" si="37"/>
        <v>0</v>
      </c>
      <c r="BY20" s="90"/>
      <c r="BZ20" s="15">
        <f t="shared" ref="BZ20:BZ36" si="56">COUNTIF($F20:$AI20,1)</f>
        <v>0</v>
      </c>
      <c r="CA20" s="21">
        <f t="shared" ref="CA20:CA36" si="57">COUNTIF($F20:$AI20,2)</f>
        <v>0</v>
      </c>
      <c r="CB20" s="21">
        <f t="shared" ref="CB20:CB36" si="58">COUNTIF($F20:$AI20,3)</f>
        <v>0</v>
      </c>
      <c r="CC20" s="21">
        <f t="shared" ref="CC20:CC36" si="59">COUNTIF($F20:$AI20,4)</f>
        <v>0</v>
      </c>
      <c r="CD20" s="21">
        <f t="shared" ref="CD20:CD36" si="60">COUNTIF($F20:$AI20,5)</f>
        <v>0</v>
      </c>
      <c r="CE20" s="21">
        <f t="shared" ref="CE20:CE36" si="61">COUNTIF($F20:$AI20,6)</f>
        <v>0</v>
      </c>
      <c r="CF20" s="21">
        <f t="shared" ref="CF20:CF36" si="62">COUNTIF($F20:$AI20,7)</f>
        <v>0</v>
      </c>
      <c r="CG20" s="21">
        <f t="shared" ref="CG20:CG36" si="63">COUNTIF($F20:$AI20,8)</f>
        <v>0</v>
      </c>
      <c r="CH20" s="21">
        <f t="shared" ref="CH20:CH36" si="64">COUNTIF($F20:$AI20,9)</f>
        <v>0</v>
      </c>
      <c r="CI20" s="35">
        <f t="shared" ref="CI20:CI36" si="65">COUNTIF($F20:$AI20,10)</f>
        <v>0</v>
      </c>
      <c r="CJ20" s="90"/>
      <c r="CK20" s="55">
        <f t="shared" si="48"/>
        <v>0</v>
      </c>
      <c r="CL20" s="90"/>
      <c r="CM20" s="46"/>
      <c r="CO20" s="53">
        <f t="shared" ref="CO20:CO36" si="66">D20</f>
        <v>0</v>
      </c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7"/>
      <c r="DU20" s="53">
        <f t="shared" ref="DU20:DU36" si="67">D20</f>
        <v>0</v>
      </c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5"/>
    </row>
    <row r="21" spans="1:155">
      <c r="A21" s="90"/>
      <c r="B21" s="49" t="str">
        <f t="shared" si="51"/>
        <v>n/a</v>
      </c>
      <c r="C21" s="14"/>
      <c r="D21" s="6"/>
      <c r="E21" s="9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5"/>
      <c r="AJ21" s="90"/>
      <c r="AK21" s="74" t="str">
        <f t="shared" si="52"/>
        <v/>
      </c>
      <c r="AL21" s="71" t="str">
        <f t="shared" si="52"/>
        <v/>
      </c>
      <c r="AM21" s="71" t="str">
        <f t="shared" si="52"/>
        <v/>
      </c>
      <c r="AN21" s="71" t="str">
        <f t="shared" si="52"/>
        <v/>
      </c>
      <c r="AO21" s="71" t="str">
        <f t="shared" si="52"/>
        <v/>
      </c>
      <c r="AP21" s="71" t="str">
        <f t="shared" si="52"/>
        <v/>
      </c>
      <c r="AQ21" s="71" t="str">
        <f t="shared" si="52"/>
        <v/>
      </c>
      <c r="AR21" s="71" t="str">
        <f t="shared" si="52"/>
        <v/>
      </c>
      <c r="AS21" s="71" t="str">
        <f t="shared" si="52"/>
        <v/>
      </c>
      <c r="AT21" s="71" t="str">
        <f t="shared" si="52"/>
        <v/>
      </c>
      <c r="AU21" s="71" t="str">
        <f t="shared" si="53"/>
        <v/>
      </c>
      <c r="AV21" s="71" t="str">
        <f t="shared" si="53"/>
        <v/>
      </c>
      <c r="AW21" s="71" t="str">
        <f t="shared" si="53"/>
        <v/>
      </c>
      <c r="AX21" s="71" t="str">
        <f t="shared" si="53"/>
        <v/>
      </c>
      <c r="AY21" s="71" t="str">
        <f t="shared" si="53"/>
        <v/>
      </c>
      <c r="AZ21" s="71" t="str">
        <f t="shared" si="53"/>
        <v/>
      </c>
      <c r="BA21" s="71" t="str">
        <f t="shared" si="53"/>
        <v/>
      </c>
      <c r="BB21" s="71" t="str">
        <f t="shared" si="53"/>
        <v/>
      </c>
      <c r="BC21" s="71" t="str">
        <f t="shared" si="53"/>
        <v/>
      </c>
      <c r="BD21" s="71" t="str">
        <f t="shared" si="53"/>
        <v/>
      </c>
      <c r="BE21" s="71" t="str">
        <f t="shared" si="54"/>
        <v/>
      </c>
      <c r="BF21" s="71" t="str">
        <f t="shared" si="54"/>
        <v/>
      </c>
      <c r="BG21" s="71" t="str">
        <f t="shared" si="54"/>
        <v/>
      </c>
      <c r="BH21" s="71" t="str">
        <f t="shared" si="54"/>
        <v/>
      </c>
      <c r="BI21" s="71" t="str">
        <f t="shared" si="54"/>
        <v/>
      </c>
      <c r="BJ21" s="71" t="str">
        <f t="shared" si="54"/>
        <v/>
      </c>
      <c r="BK21" s="71" t="str">
        <f t="shared" si="54"/>
        <v/>
      </c>
      <c r="BL21" s="71" t="str">
        <f t="shared" si="54"/>
        <v/>
      </c>
      <c r="BM21" s="71" t="str">
        <f t="shared" si="54"/>
        <v/>
      </c>
      <c r="BN21" s="71" t="str">
        <f t="shared" si="54"/>
        <v/>
      </c>
      <c r="BO21" s="80">
        <f t="shared" si="34"/>
        <v>0</v>
      </c>
      <c r="BP21" s="24">
        <f t="shared" si="35"/>
        <v>0</v>
      </c>
      <c r="BQ21" s="28" t="s">
        <v>17</v>
      </c>
      <c r="BR21" s="82" t="str">
        <f t="shared" si="55"/>
        <v/>
      </c>
      <c r="BS21" s="82" t="str">
        <f t="shared" si="55"/>
        <v/>
      </c>
      <c r="BT21" s="82" t="str">
        <f t="shared" si="55"/>
        <v/>
      </c>
      <c r="BU21" s="82" t="str">
        <f t="shared" si="55"/>
        <v/>
      </c>
      <c r="BV21" s="82" t="str">
        <f t="shared" si="55"/>
        <v/>
      </c>
      <c r="BW21" s="82" t="str">
        <f t="shared" si="55"/>
        <v/>
      </c>
      <c r="BX21" s="83">
        <f t="shared" si="37"/>
        <v>0</v>
      </c>
      <c r="BY21" s="90"/>
      <c r="BZ21" s="15">
        <f t="shared" si="56"/>
        <v>0</v>
      </c>
      <c r="CA21" s="21">
        <f t="shared" si="57"/>
        <v>0</v>
      </c>
      <c r="CB21" s="21">
        <f t="shared" si="58"/>
        <v>0</v>
      </c>
      <c r="CC21" s="21">
        <f t="shared" si="59"/>
        <v>0</v>
      </c>
      <c r="CD21" s="21">
        <f t="shared" si="60"/>
        <v>0</v>
      </c>
      <c r="CE21" s="21">
        <f t="shared" si="61"/>
        <v>0</v>
      </c>
      <c r="CF21" s="21">
        <f t="shared" si="62"/>
        <v>0</v>
      </c>
      <c r="CG21" s="21">
        <f t="shared" si="63"/>
        <v>0</v>
      </c>
      <c r="CH21" s="21">
        <f t="shared" si="64"/>
        <v>0</v>
      </c>
      <c r="CI21" s="35">
        <f t="shared" si="65"/>
        <v>0</v>
      </c>
      <c r="CJ21" s="90"/>
      <c r="CK21" s="55">
        <f t="shared" ref="CK21:CK36" si="68">BZ21*$BZ$5+CA21*$CA$5+CB21*$CB$5+CC21*$CC$5+CD21*$CD$5+CE21*$CE$5+CF21*$CF$5+CG21*$CG$5</f>
        <v>0</v>
      </c>
      <c r="CL21" s="90"/>
      <c r="CM21" s="46"/>
      <c r="CO21" s="53">
        <f t="shared" si="66"/>
        <v>0</v>
      </c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7"/>
      <c r="DU21" s="53">
        <f t="shared" si="67"/>
        <v>0</v>
      </c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5"/>
    </row>
    <row r="22" spans="1:155">
      <c r="A22" s="90"/>
      <c r="B22" s="49" t="str">
        <f t="shared" si="51"/>
        <v>n/a</v>
      </c>
      <c r="C22" s="14"/>
      <c r="D22" s="6"/>
      <c r="E22" s="9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5"/>
      <c r="AJ22" s="90"/>
      <c r="AK22" s="74" t="str">
        <f t="shared" si="52"/>
        <v/>
      </c>
      <c r="AL22" s="71" t="str">
        <f t="shared" si="52"/>
        <v/>
      </c>
      <c r="AM22" s="71" t="str">
        <f t="shared" si="52"/>
        <v/>
      </c>
      <c r="AN22" s="71" t="str">
        <f t="shared" si="52"/>
        <v/>
      </c>
      <c r="AO22" s="71" t="str">
        <f t="shared" si="52"/>
        <v/>
      </c>
      <c r="AP22" s="71" t="str">
        <f t="shared" si="52"/>
        <v/>
      </c>
      <c r="AQ22" s="71" t="str">
        <f t="shared" si="52"/>
        <v/>
      </c>
      <c r="AR22" s="71" t="str">
        <f t="shared" si="52"/>
        <v/>
      </c>
      <c r="AS22" s="71" t="str">
        <f t="shared" si="52"/>
        <v/>
      </c>
      <c r="AT22" s="71" t="str">
        <f t="shared" si="52"/>
        <v/>
      </c>
      <c r="AU22" s="71" t="str">
        <f t="shared" si="53"/>
        <v/>
      </c>
      <c r="AV22" s="71" t="str">
        <f t="shared" si="53"/>
        <v/>
      </c>
      <c r="AW22" s="71" t="str">
        <f t="shared" si="53"/>
        <v/>
      </c>
      <c r="AX22" s="71" t="str">
        <f t="shared" si="53"/>
        <v/>
      </c>
      <c r="AY22" s="71" t="str">
        <f t="shared" si="53"/>
        <v/>
      </c>
      <c r="AZ22" s="71" t="str">
        <f t="shared" si="53"/>
        <v/>
      </c>
      <c r="BA22" s="71" t="str">
        <f t="shared" si="53"/>
        <v/>
      </c>
      <c r="BB22" s="71" t="str">
        <f t="shared" si="53"/>
        <v/>
      </c>
      <c r="BC22" s="71" t="str">
        <f t="shared" si="53"/>
        <v/>
      </c>
      <c r="BD22" s="71" t="str">
        <f t="shared" si="53"/>
        <v/>
      </c>
      <c r="BE22" s="71" t="str">
        <f t="shared" si="54"/>
        <v/>
      </c>
      <c r="BF22" s="71" t="str">
        <f t="shared" si="54"/>
        <v/>
      </c>
      <c r="BG22" s="71" t="str">
        <f t="shared" si="54"/>
        <v/>
      </c>
      <c r="BH22" s="71" t="str">
        <f t="shared" si="54"/>
        <v/>
      </c>
      <c r="BI22" s="71" t="str">
        <f t="shared" si="54"/>
        <v/>
      </c>
      <c r="BJ22" s="71" t="str">
        <f t="shared" si="54"/>
        <v/>
      </c>
      <c r="BK22" s="71" t="str">
        <f t="shared" si="54"/>
        <v/>
      </c>
      <c r="BL22" s="71" t="str">
        <f t="shared" si="54"/>
        <v/>
      </c>
      <c r="BM22" s="71" t="str">
        <f t="shared" si="54"/>
        <v/>
      </c>
      <c r="BN22" s="71" t="str">
        <f t="shared" si="54"/>
        <v/>
      </c>
      <c r="BO22" s="80">
        <f t="shared" si="34"/>
        <v>0</v>
      </c>
      <c r="BP22" s="24">
        <f t="shared" si="35"/>
        <v>0</v>
      </c>
      <c r="BQ22" s="28" t="s">
        <v>17</v>
      </c>
      <c r="BR22" s="82" t="str">
        <f t="shared" si="55"/>
        <v/>
      </c>
      <c r="BS22" s="82" t="str">
        <f t="shared" si="55"/>
        <v/>
      </c>
      <c r="BT22" s="82" t="str">
        <f t="shared" si="55"/>
        <v/>
      </c>
      <c r="BU22" s="82" t="str">
        <f t="shared" si="55"/>
        <v/>
      </c>
      <c r="BV22" s="82" t="str">
        <f t="shared" si="55"/>
        <v/>
      </c>
      <c r="BW22" s="82" t="str">
        <f t="shared" si="55"/>
        <v/>
      </c>
      <c r="BX22" s="83">
        <f t="shared" si="37"/>
        <v>0</v>
      </c>
      <c r="BY22" s="90"/>
      <c r="BZ22" s="15">
        <f t="shared" si="56"/>
        <v>0</v>
      </c>
      <c r="CA22" s="21">
        <f t="shared" si="57"/>
        <v>0</v>
      </c>
      <c r="CB22" s="21">
        <f t="shared" si="58"/>
        <v>0</v>
      </c>
      <c r="CC22" s="21">
        <f t="shared" si="59"/>
        <v>0</v>
      </c>
      <c r="CD22" s="21">
        <f t="shared" si="60"/>
        <v>0</v>
      </c>
      <c r="CE22" s="21">
        <f t="shared" si="61"/>
        <v>0</v>
      </c>
      <c r="CF22" s="21">
        <f t="shared" si="62"/>
        <v>0</v>
      </c>
      <c r="CG22" s="21">
        <f t="shared" si="63"/>
        <v>0</v>
      </c>
      <c r="CH22" s="21">
        <f t="shared" si="64"/>
        <v>0</v>
      </c>
      <c r="CI22" s="35">
        <f t="shared" si="65"/>
        <v>0</v>
      </c>
      <c r="CJ22" s="90"/>
      <c r="CK22" s="55">
        <f t="shared" si="68"/>
        <v>0</v>
      </c>
      <c r="CL22" s="90"/>
      <c r="CM22" s="46"/>
      <c r="CO22" s="53">
        <f t="shared" si="66"/>
        <v>0</v>
      </c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7"/>
      <c r="DU22" s="53">
        <f t="shared" si="67"/>
        <v>0</v>
      </c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5"/>
    </row>
    <row r="23" spans="1:155">
      <c r="A23" s="90"/>
      <c r="B23" s="49" t="str">
        <f t="shared" si="51"/>
        <v>n/a</v>
      </c>
      <c r="C23" s="14"/>
      <c r="D23" s="6"/>
      <c r="E23" s="9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5"/>
      <c r="AJ23" s="90"/>
      <c r="AK23" s="74" t="str">
        <f t="shared" si="52"/>
        <v/>
      </c>
      <c r="AL23" s="71" t="str">
        <f t="shared" si="52"/>
        <v/>
      </c>
      <c r="AM23" s="71" t="str">
        <f t="shared" si="52"/>
        <v/>
      </c>
      <c r="AN23" s="71" t="str">
        <f t="shared" si="52"/>
        <v/>
      </c>
      <c r="AO23" s="71" t="str">
        <f t="shared" si="52"/>
        <v/>
      </c>
      <c r="AP23" s="71" t="str">
        <f t="shared" si="52"/>
        <v/>
      </c>
      <c r="AQ23" s="71" t="str">
        <f t="shared" si="52"/>
        <v/>
      </c>
      <c r="AR23" s="71" t="str">
        <f t="shared" si="52"/>
        <v/>
      </c>
      <c r="AS23" s="71" t="str">
        <f t="shared" si="52"/>
        <v/>
      </c>
      <c r="AT23" s="71" t="str">
        <f t="shared" si="52"/>
        <v/>
      </c>
      <c r="AU23" s="71" t="str">
        <f t="shared" si="53"/>
        <v/>
      </c>
      <c r="AV23" s="71" t="str">
        <f t="shared" si="53"/>
        <v/>
      </c>
      <c r="AW23" s="71" t="str">
        <f t="shared" si="53"/>
        <v/>
      </c>
      <c r="AX23" s="71" t="str">
        <f t="shared" si="53"/>
        <v/>
      </c>
      <c r="AY23" s="71" t="str">
        <f t="shared" si="53"/>
        <v/>
      </c>
      <c r="AZ23" s="71" t="str">
        <f t="shared" si="53"/>
        <v/>
      </c>
      <c r="BA23" s="71" t="str">
        <f t="shared" si="53"/>
        <v/>
      </c>
      <c r="BB23" s="71" t="str">
        <f t="shared" si="53"/>
        <v/>
      </c>
      <c r="BC23" s="71" t="str">
        <f t="shared" si="53"/>
        <v/>
      </c>
      <c r="BD23" s="71" t="str">
        <f t="shared" si="53"/>
        <v/>
      </c>
      <c r="BE23" s="71" t="str">
        <f t="shared" si="54"/>
        <v/>
      </c>
      <c r="BF23" s="71" t="str">
        <f t="shared" si="54"/>
        <v/>
      </c>
      <c r="BG23" s="71" t="str">
        <f t="shared" si="54"/>
        <v/>
      </c>
      <c r="BH23" s="71" t="str">
        <f t="shared" si="54"/>
        <v/>
      </c>
      <c r="BI23" s="71" t="str">
        <f t="shared" si="54"/>
        <v/>
      </c>
      <c r="BJ23" s="71" t="str">
        <f t="shared" si="54"/>
        <v/>
      </c>
      <c r="BK23" s="71" t="str">
        <f t="shared" si="54"/>
        <v/>
      </c>
      <c r="BL23" s="71" t="str">
        <f t="shared" si="54"/>
        <v/>
      </c>
      <c r="BM23" s="71" t="str">
        <f t="shared" si="54"/>
        <v/>
      </c>
      <c r="BN23" s="71" t="str">
        <f t="shared" si="54"/>
        <v/>
      </c>
      <c r="BO23" s="80">
        <f t="shared" si="34"/>
        <v>0</v>
      </c>
      <c r="BP23" s="24">
        <f t="shared" si="35"/>
        <v>0</v>
      </c>
      <c r="BQ23" s="28" t="s">
        <v>17</v>
      </c>
      <c r="BR23" s="82" t="str">
        <f t="shared" si="55"/>
        <v/>
      </c>
      <c r="BS23" s="82" t="str">
        <f t="shared" si="55"/>
        <v/>
      </c>
      <c r="BT23" s="82" t="str">
        <f t="shared" si="55"/>
        <v/>
      </c>
      <c r="BU23" s="82" t="str">
        <f t="shared" si="55"/>
        <v/>
      </c>
      <c r="BV23" s="82" t="str">
        <f t="shared" si="55"/>
        <v/>
      </c>
      <c r="BW23" s="82" t="str">
        <f t="shared" si="55"/>
        <v/>
      </c>
      <c r="BX23" s="83">
        <f t="shared" si="37"/>
        <v>0</v>
      </c>
      <c r="BY23" s="90"/>
      <c r="BZ23" s="15">
        <f t="shared" si="56"/>
        <v>0</v>
      </c>
      <c r="CA23" s="21">
        <f t="shared" si="57"/>
        <v>0</v>
      </c>
      <c r="CB23" s="21">
        <f t="shared" si="58"/>
        <v>0</v>
      </c>
      <c r="CC23" s="21">
        <f t="shared" si="59"/>
        <v>0</v>
      </c>
      <c r="CD23" s="21">
        <f t="shared" si="60"/>
        <v>0</v>
      </c>
      <c r="CE23" s="21">
        <f t="shared" si="61"/>
        <v>0</v>
      </c>
      <c r="CF23" s="21">
        <f t="shared" si="62"/>
        <v>0</v>
      </c>
      <c r="CG23" s="21">
        <f t="shared" si="63"/>
        <v>0</v>
      </c>
      <c r="CH23" s="21">
        <f t="shared" si="64"/>
        <v>0</v>
      </c>
      <c r="CI23" s="35">
        <f t="shared" si="65"/>
        <v>0</v>
      </c>
      <c r="CJ23" s="90"/>
      <c r="CK23" s="55">
        <f t="shared" si="68"/>
        <v>0</v>
      </c>
      <c r="CL23" s="90"/>
      <c r="CM23" s="46"/>
      <c r="CO23" s="53">
        <f t="shared" si="66"/>
        <v>0</v>
      </c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7"/>
      <c r="DU23" s="53">
        <f t="shared" si="67"/>
        <v>0</v>
      </c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5"/>
    </row>
    <row r="24" spans="1:155">
      <c r="A24" s="90"/>
      <c r="B24" s="49" t="str">
        <f t="shared" si="51"/>
        <v>n/a</v>
      </c>
      <c r="C24" s="14"/>
      <c r="D24" s="6"/>
      <c r="E24" s="9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5"/>
      <c r="AJ24" s="90"/>
      <c r="AK24" s="74" t="str">
        <f t="shared" si="52"/>
        <v/>
      </c>
      <c r="AL24" s="71" t="str">
        <f t="shared" si="52"/>
        <v/>
      </c>
      <c r="AM24" s="71" t="str">
        <f t="shared" si="52"/>
        <v/>
      </c>
      <c r="AN24" s="71" t="str">
        <f t="shared" si="52"/>
        <v/>
      </c>
      <c r="AO24" s="71" t="str">
        <f t="shared" si="52"/>
        <v/>
      </c>
      <c r="AP24" s="71" t="str">
        <f t="shared" si="52"/>
        <v/>
      </c>
      <c r="AQ24" s="71" t="str">
        <f t="shared" si="52"/>
        <v/>
      </c>
      <c r="AR24" s="71" t="str">
        <f t="shared" si="52"/>
        <v/>
      </c>
      <c r="AS24" s="71" t="str">
        <f t="shared" si="52"/>
        <v/>
      </c>
      <c r="AT24" s="71" t="str">
        <f t="shared" si="52"/>
        <v/>
      </c>
      <c r="AU24" s="71" t="str">
        <f t="shared" si="53"/>
        <v/>
      </c>
      <c r="AV24" s="71" t="str">
        <f t="shared" si="53"/>
        <v/>
      </c>
      <c r="AW24" s="71" t="str">
        <f t="shared" si="53"/>
        <v/>
      </c>
      <c r="AX24" s="71" t="str">
        <f t="shared" si="53"/>
        <v/>
      </c>
      <c r="AY24" s="71" t="str">
        <f t="shared" si="53"/>
        <v/>
      </c>
      <c r="AZ24" s="71" t="str">
        <f t="shared" si="53"/>
        <v/>
      </c>
      <c r="BA24" s="71" t="str">
        <f t="shared" si="53"/>
        <v/>
      </c>
      <c r="BB24" s="71" t="str">
        <f t="shared" si="53"/>
        <v/>
      </c>
      <c r="BC24" s="71" t="str">
        <f t="shared" si="53"/>
        <v/>
      </c>
      <c r="BD24" s="71" t="str">
        <f t="shared" si="53"/>
        <v/>
      </c>
      <c r="BE24" s="71" t="str">
        <f t="shared" si="54"/>
        <v/>
      </c>
      <c r="BF24" s="71" t="str">
        <f t="shared" si="54"/>
        <v/>
      </c>
      <c r="BG24" s="71" t="str">
        <f t="shared" si="54"/>
        <v/>
      </c>
      <c r="BH24" s="71" t="str">
        <f t="shared" si="54"/>
        <v/>
      </c>
      <c r="BI24" s="71" t="str">
        <f t="shared" si="54"/>
        <v/>
      </c>
      <c r="BJ24" s="71" t="str">
        <f t="shared" si="54"/>
        <v/>
      </c>
      <c r="BK24" s="71" t="str">
        <f t="shared" si="54"/>
        <v/>
      </c>
      <c r="BL24" s="71" t="str">
        <f t="shared" si="54"/>
        <v/>
      </c>
      <c r="BM24" s="71" t="str">
        <f t="shared" si="54"/>
        <v/>
      </c>
      <c r="BN24" s="71" t="str">
        <f t="shared" si="54"/>
        <v/>
      </c>
      <c r="BO24" s="80">
        <f t="shared" si="34"/>
        <v>0</v>
      </c>
      <c r="BP24" s="24">
        <f t="shared" si="35"/>
        <v>0</v>
      </c>
      <c r="BQ24" s="28" t="s">
        <v>17</v>
      </c>
      <c r="BR24" s="82" t="str">
        <f t="shared" si="55"/>
        <v/>
      </c>
      <c r="BS24" s="82" t="str">
        <f t="shared" si="55"/>
        <v/>
      </c>
      <c r="BT24" s="82" t="str">
        <f t="shared" si="55"/>
        <v/>
      </c>
      <c r="BU24" s="82" t="str">
        <f t="shared" si="55"/>
        <v/>
      </c>
      <c r="BV24" s="82" t="str">
        <f t="shared" si="55"/>
        <v/>
      </c>
      <c r="BW24" s="82" t="str">
        <f t="shared" si="55"/>
        <v/>
      </c>
      <c r="BX24" s="83">
        <f t="shared" si="37"/>
        <v>0</v>
      </c>
      <c r="BY24" s="90"/>
      <c r="BZ24" s="15">
        <f t="shared" si="56"/>
        <v>0</v>
      </c>
      <c r="CA24" s="21">
        <f t="shared" si="57"/>
        <v>0</v>
      </c>
      <c r="CB24" s="21">
        <f t="shared" si="58"/>
        <v>0</v>
      </c>
      <c r="CC24" s="21">
        <f t="shared" si="59"/>
        <v>0</v>
      </c>
      <c r="CD24" s="21">
        <f t="shared" si="60"/>
        <v>0</v>
      </c>
      <c r="CE24" s="21">
        <f t="shared" si="61"/>
        <v>0</v>
      </c>
      <c r="CF24" s="21">
        <f t="shared" si="62"/>
        <v>0</v>
      </c>
      <c r="CG24" s="21">
        <f t="shared" si="63"/>
        <v>0</v>
      </c>
      <c r="CH24" s="21">
        <f t="shared" si="64"/>
        <v>0</v>
      </c>
      <c r="CI24" s="35">
        <f t="shared" si="65"/>
        <v>0</v>
      </c>
      <c r="CJ24" s="90"/>
      <c r="CK24" s="55">
        <f t="shared" si="68"/>
        <v>0</v>
      </c>
      <c r="CL24" s="90"/>
      <c r="CM24" s="46"/>
      <c r="CO24" s="53">
        <f t="shared" si="66"/>
        <v>0</v>
      </c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7"/>
      <c r="DU24" s="53">
        <f t="shared" si="67"/>
        <v>0</v>
      </c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5"/>
    </row>
    <row r="25" spans="1:155">
      <c r="A25" s="90"/>
      <c r="B25" s="49" t="str">
        <f t="shared" si="51"/>
        <v>n/a</v>
      </c>
      <c r="C25" s="14"/>
      <c r="D25" s="6"/>
      <c r="E25" s="9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5"/>
      <c r="AJ25" s="90"/>
      <c r="AK25" s="74" t="str">
        <f t="shared" ref="AK25:AK36" si="69">IF(ISNUMBER(F25),ROUND(((F$5-F25)/F$5*10+0.5),1),IF(F25="","",0))</f>
        <v/>
      </c>
      <c r="AL25" s="71" t="str">
        <f t="shared" ref="AL25:AL36" si="70">IF(ISNUMBER(G25),ROUND(((G$5-G25)/G$5*10+0.5),1),IF(G25="","",0))</f>
        <v/>
      </c>
      <c r="AM25" s="71" t="str">
        <f t="shared" ref="AM25:AM36" si="71">IF(ISNUMBER(H25),ROUND(((H$5-H25)/H$5*10+0.5),1),IF(H25="","",0))</f>
        <v/>
      </c>
      <c r="AN25" s="71" t="str">
        <f t="shared" ref="AN25:AN36" si="72">IF(ISNUMBER(I25),ROUND(((I$5-I25)/I$5*10+0.5),1),IF(I25="","",0))</f>
        <v/>
      </c>
      <c r="AO25" s="71" t="str">
        <f t="shared" ref="AO25:AO36" si="73">IF(ISNUMBER(J25),ROUND(((J$5-J25)/J$5*10+0.5),1),IF(J25="","",0))</f>
        <v/>
      </c>
      <c r="AP25" s="71" t="str">
        <f t="shared" ref="AP25:AP36" si="74">IF(ISNUMBER(K25),ROUND(((K$5-K25)/K$5*10+0.5),1),IF(K25="","",0))</f>
        <v/>
      </c>
      <c r="AQ25" s="71" t="str">
        <f t="shared" ref="AQ25:AQ36" si="75">IF(ISNUMBER(L25),ROUND(((L$5-L25)/L$5*10+0.5),1),IF(L25="","",0))</f>
        <v/>
      </c>
      <c r="AR25" s="71" t="str">
        <f t="shared" ref="AR25:AR36" si="76">IF(ISNUMBER(M25),ROUND(((M$5-M25)/M$5*10+0.5),1),IF(M25="","",0))</f>
        <v/>
      </c>
      <c r="AS25" s="71" t="str">
        <f t="shared" ref="AS25:AS36" si="77">IF(ISNUMBER(N25),ROUND(((N$5-N25)/N$5*10+0.5),1),IF(N25="","",0))</f>
        <v/>
      </c>
      <c r="AT25" s="71" t="str">
        <f t="shared" ref="AT25:AT36" si="78">IF(ISNUMBER(O25),ROUND(((O$5-O25)/O$5*10+0.5),1),IF(O25="","",0))</f>
        <v/>
      </c>
      <c r="AU25" s="71" t="str">
        <f t="shared" ref="AU25:AU36" si="79">IF(ISNUMBER(P25),ROUND(((P$5-P25)/P$5*10+0.5),1),IF(P25="","",0))</f>
        <v/>
      </c>
      <c r="AV25" s="71" t="str">
        <f t="shared" ref="AV25:AV36" si="80">IF(ISNUMBER(Q25),ROUND(((Q$5-Q25)/Q$5*10+0.5),1),IF(Q25="","",0))</f>
        <v/>
      </c>
      <c r="AW25" s="71" t="str">
        <f t="shared" ref="AW25:AW36" si="81">IF(ISNUMBER(R25),ROUND(((R$5-R25)/R$5*10+0.5),1),IF(R25="","",0))</f>
        <v/>
      </c>
      <c r="AX25" s="71" t="str">
        <f t="shared" ref="AX25:AX36" si="82">IF(ISNUMBER(S25),ROUND(((S$5-S25)/S$5*10+0.5),1),IF(S25="","",0))</f>
        <v/>
      </c>
      <c r="AY25" s="71" t="str">
        <f t="shared" ref="AY25:AY36" si="83">IF(ISNUMBER(T25),ROUND(((T$5-T25)/T$5*10+0.5),1),IF(T25="","",0))</f>
        <v/>
      </c>
      <c r="AZ25" s="71" t="str">
        <f t="shared" ref="AZ25:AZ36" si="84">IF(ISNUMBER(U25),ROUND(((U$5-U25)/U$5*10+0.5),1),IF(U25="","",0))</f>
        <v/>
      </c>
      <c r="BA25" s="71" t="str">
        <f t="shared" ref="BA25:BA36" si="85">IF(ISNUMBER(V25),ROUND(((V$5-V25)/V$5*10+0.5),1),IF(V25="","",0))</f>
        <v/>
      </c>
      <c r="BB25" s="71" t="str">
        <f t="shared" ref="BB25:BB36" si="86">IF(ISNUMBER(W25),ROUND(((W$5-W25)/W$5*10+0.5),1),IF(W25="","",0))</f>
        <v/>
      </c>
      <c r="BC25" s="71" t="str">
        <f t="shared" ref="BC25:BC36" si="87">IF(ISNUMBER(X25),ROUND(((X$5-X25)/X$5*10+0.5),1),IF(X25="","",0))</f>
        <v/>
      </c>
      <c r="BD25" s="71" t="str">
        <f t="shared" ref="BD25:BD36" si="88">IF(ISNUMBER(Y25),ROUND(((Y$5-Y25)/Y$5*10+0.5),1),IF(Y25="","",0))</f>
        <v/>
      </c>
      <c r="BE25" s="71" t="str">
        <f t="shared" ref="BE25:BE36" si="89">IF(ISNUMBER(Z25),ROUND(((Z$5-Z25)/Z$5*10+0.5),1),IF(Z25="","",0))</f>
        <v/>
      </c>
      <c r="BF25" s="71" t="str">
        <f t="shared" ref="BF25:BF36" si="90">IF(ISNUMBER(AA25),ROUND(((AA$5-AA25)/AA$5*10+0.5),1),IF(AA25="","",0))</f>
        <v/>
      </c>
      <c r="BG25" s="71" t="str">
        <f t="shared" ref="BG25:BG36" si="91">IF(ISNUMBER(AB25),ROUND(((AB$5-AB25)/AB$5*10+0.5),1),IF(AB25="","",0))</f>
        <v/>
      </c>
      <c r="BH25" s="71" t="str">
        <f t="shared" ref="BH25:BH36" si="92">IF(ISNUMBER(AC25),ROUND(((AC$5-AC25)/AC$5*10+0.5),1),IF(AC25="","",0))</f>
        <v/>
      </c>
      <c r="BI25" s="71" t="str">
        <f t="shared" ref="BI25:BI36" si="93">IF(ISNUMBER(AD25),ROUND(((AD$5-AD25)/AD$5*10+0.5),1),IF(AD25="","",0))</f>
        <v/>
      </c>
      <c r="BJ25" s="71" t="str">
        <f t="shared" ref="BJ25:BJ36" si="94">IF(ISNUMBER(AE25),ROUND(((AE$5-AE25)/AE$5*10+0.5),1),IF(AE25="","",0))</f>
        <v/>
      </c>
      <c r="BK25" s="71" t="str">
        <f t="shared" ref="BK25:BK36" si="95">IF(ISNUMBER(AF25),ROUND(((AF$5-AF25)/AF$5*10+0.5),1),IF(AF25="","",0))</f>
        <v/>
      </c>
      <c r="BL25" s="71" t="str">
        <f t="shared" ref="BL25:BL36" si="96">IF(ISNUMBER(AG25),ROUND(((AG$5-AG25)/AG$5*10+0.5),1),IF(AG25="","",0))</f>
        <v/>
      </c>
      <c r="BM25" s="71" t="str">
        <f t="shared" ref="BM25:BM36" si="97">IF(ISNUMBER(AH25),ROUND(((AH$5-AH25)/AH$5*10+0.5),1),IF(AH25="","",0))</f>
        <v/>
      </c>
      <c r="BN25" s="71" t="str">
        <f t="shared" ref="BN25:BN36" si="98">IF(ISNUMBER(AI25),ROUND(((AI$5-AI25)/AI$5*10+0.5),1),IF(AI25="","",0))</f>
        <v/>
      </c>
      <c r="BO25" s="80">
        <f t="shared" ref="BO25:BO36" si="99">SUM(AK25:BN25)</f>
        <v>0</v>
      </c>
      <c r="BP25" s="24">
        <f t="shared" ref="BP25:BP36" si="100">COUNT(AK25:BN25)</f>
        <v>0</v>
      </c>
      <c r="BQ25" s="28" t="s">
        <v>17</v>
      </c>
      <c r="BR25" s="82" t="str">
        <f t="shared" si="55"/>
        <v/>
      </c>
      <c r="BS25" s="82" t="str">
        <f t="shared" si="55"/>
        <v/>
      </c>
      <c r="BT25" s="82" t="str">
        <f t="shared" si="55"/>
        <v/>
      </c>
      <c r="BU25" s="82" t="str">
        <f t="shared" si="55"/>
        <v/>
      </c>
      <c r="BV25" s="82" t="str">
        <f t="shared" si="55"/>
        <v/>
      </c>
      <c r="BW25" s="82" t="str">
        <f t="shared" si="55"/>
        <v/>
      </c>
      <c r="BX25" s="83">
        <f t="shared" ref="BX25:BX36" si="101">BO25-SUM(BR25:BW25)</f>
        <v>0</v>
      </c>
      <c r="BY25" s="90"/>
      <c r="BZ25" s="15">
        <f t="shared" si="56"/>
        <v>0</v>
      </c>
      <c r="CA25" s="21">
        <f t="shared" si="57"/>
        <v>0</v>
      </c>
      <c r="CB25" s="21">
        <f t="shared" si="58"/>
        <v>0</v>
      </c>
      <c r="CC25" s="21">
        <f t="shared" si="59"/>
        <v>0</v>
      </c>
      <c r="CD25" s="21">
        <f t="shared" si="60"/>
        <v>0</v>
      </c>
      <c r="CE25" s="21">
        <f t="shared" si="61"/>
        <v>0</v>
      </c>
      <c r="CF25" s="21">
        <f t="shared" si="62"/>
        <v>0</v>
      </c>
      <c r="CG25" s="21">
        <f t="shared" si="63"/>
        <v>0</v>
      </c>
      <c r="CH25" s="21">
        <f t="shared" si="64"/>
        <v>0</v>
      </c>
      <c r="CI25" s="35">
        <f t="shared" si="65"/>
        <v>0</v>
      </c>
      <c r="CJ25" s="90"/>
      <c r="CK25" s="55">
        <f t="shared" si="68"/>
        <v>0</v>
      </c>
      <c r="CL25" s="90"/>
      <c r="CM25" s="46"/>
      <c r="CO25" s="53">
        <f t="shared" si="66"/>
        <v>0</v>
      </c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7"/>
      <c r="DU25" s="53">
        <f t="shared" si="67"/>
        <v>0</v>
      </c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5"/>
    </row>
    <row r="26" spans="1:155">
      <c r="A26" s="90"/>
      <c r="B26" s="49" t="str">
        <f t="shared" si="51"/>
        <v>n/a</v>
      </c>
      <c r="C26" s="14"/>
      <c r="D26" s="6"/>
      <c r="E26" s="9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5"/>
      <c r="AJ26" s="90"/>
      <c r="AK26" s="74" t="str">
        <f t="shared" si="69"/>
        <v/>
      </c>
      <c r="AL26" s="71" t="str">
        <f t="shared" si="70"/>
        <v/>
      </c>
      <c r="AM26" s="71" t="str">
        <f t="shared" si="71"/>
        <v/>
      </c>
      <c r="AN26" s="71" t="str">
        <f t="shared" si="72"/>
        <v/>
      </c>
      <c r="AO26" s="71" t="str">
        <f t="shared" si="73"/>
        <v/>
      </c>
      <c r="AP26" s="71" t="str">
        <f t="shared" si="74"/>
        <v/>
      </c>
      <c r="AQ26" s="71" t="str">
        <f t="shared" si="75"/>
        <v/>
      </c>
      <c r="AR26" s="71" t="str">
        <f t="shared" si="76"/>
        <v/>
      </c>
      <c r="AS26" s="71" t="str">
        <f t="shared" si="77"/>
        <v/>
      </c>
      <c r="AT26" s="71" t="str">
        <f t="shared" si="78"/>
        <v/>
      </c>
      <c r="AU26" s="71" t="str">
        <f t="shared" si="79"/>
        <v/>
      </c>
      <c r="AV26" s="71" t="str">
        <f t="shared" si="80"/>
        <v/>
      </c>
      <c r="AW26" s="71" t="str">
        <f t="shared" si="81"/>
        <v/>
      </c>
      <c r="AX26" s="71" t="str">
        <f t="shared" si="82"/>
        <v/>
      </c>
      <c r="AY26" s="71" t="str">
        <f t="shared" si="83"/>
        <v/>
      </c>
      <c r="AZ26" s="71" t="str">
        <f t="shared" si="84"/>
        <v/>
      </c>
      <c r="BA26" s="71" t="str">
        <f t="shared" si="85"/>
        <v/>
      </c>
      <c r="BB26" s="71" t="str">
        <f t="shared" si="86"/>
        <v/>
      </c>
      <c r="BC26" s="71" t="str">
        <f t="shared" si="87"/>
        <v/>
      </c>
      <c r="BD26" s="71" t="str">
        <f t="shared" si="88"/>
        <v/>
      </c>
      <c r="BE26" s="71" t="str">
        <f t="shared" si="89"/>
        <v/>
      </c>
      <c r="BF26" s="71" t="str">
        <f t="shared" si="90"/>
        <v/>
      </c>
      <c r="BG26" s="71" t="str">
        <f t="shared" si="91"/>
        <v/>
      </c>
      <c r="BH26" s="71" t="str">
        <f t="shared" si="92"/>
        <v/>
      </c>
      <c r="BI26" s="71" t="str">
        <f t="shared" si="93"/>
        <v/>
      </c>
      <c r="BJ26" s="71" t="str">
        <f t="shared" si="94"/>
        <v/>
      </c>
      <c r="BK26" s="71" t="str">
        <f t="shared" si="95"/>
        <v/>
      </c>
      <c r="BL26" s="71" t="str">
        <f t="shared" si="96"/>
        <v/>
      </c>
      <c r="BM26" s="71" t="str">
        <f t="shared" si="97"/>
        <v/>
      </c>
      <c r="BN26" s="71" t="str">
        <f t="shared" si="98"/>
        <v/>
      </c>
      <c r="BO26" s="80">
        <f t="shared" si="99"/>
        <v>0</v>
      </c>
      <c r="BP26" s="24">
        <f t="shared" si="100"/>
        <v>0</v>
      </c>
      <c r="BQ26" s="28" t="s">
        <v>17</v>
      </c>
      <c r="BR26" s="82" t="str">
        <f t="shared" si="55"/>
        <v/>
      </c>
      <c r="BS26" s="82" t="str">
        <f t="shared" si="55"/>
        <v/>
      </c>
      <c r="BT26" s="82" t="str">
        <f t="shared" si="55"/>
        <v/>
      </c>
      <c r="BU26" s="82" t="str">
        <f t="shared" si="55"/>
        <v/>
      </c>
      <c r="BV26" s="82" t="str">
        <f t="shared" si="55"/>
        <v/>
      </c>
      <c r="BW26" s="82" t="str">
        <f t="shared" si="55"/>
        <v/>
      </c>
      <c r="BX26" s="83">
        <f t="shared" si="101"/>
        <v>0</v>
      </c>
      <c r="BY26" s="90"/>
      <c r="BZ26" s="15">
        <f t="shared" si="56"/>
        <v>0</v>
      </c>
      <c r="CA26" s="21">
        <f t="shared" si="57"/>
        <v>0</v>
      </c>
      <c r="CB26" s="21">
        <f t="shared" si="58"/>
        <v>0</v>
      </c>
      <c r="CC26" s="21">
        <f t="shared" si="59"/>
        <v>0</v>
      </c>
      <c r="CD26" s="21">
        <f t="shared" si="60"/>
        <v>0</v>
      </c>
      <c r="CE26" s="21">
        <f t="shared" si="61"/>
        <v>0</v>
      </c>
      <c r="CF26" s="21">
        <f t="shared" si="62"/>
        <v>0</v>
      </c>
      <c r="CG26" s="21">
        <f t="shared" si="63"/>
        <v>0</v>
      </c>
      <c r="CH26" s="21">
        <f t="shared" si="64"/>
        <v>0</v>
      </c>
      <c r="CI26" s="35">
        <f t="shared" si="65"/>
        <v>0</v>
      </c>
      <c r="CJ26" s="90"/>
      <c r="CK26" s="55">
        <f t="shared" si="68"/>
        <v>0</v>
      </c>
      <c r="CL26" s="90"/>
      <c r="CM26" s="46"/>
      <c r="CO26" s="53">
        <f t="shared" si="66"/>
        <v>0</v>
      </c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7"/>
      <c r="DU26" s="53">
        <f t="shared" si="67"/>
        <v>0</v>
      </c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5"/>
    </row>
    <row r="27" spans="1:155">
      <c r="A27" s="90"/>
      <c r="B27" s="49" t="str">
        <f t="shared" si="51"/>
        <v>n/a</v>
      </c>
      <c r="C27" s="14"/>
      <c r="D27" s="6"/>
      <c r="E27" s="9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5"/>
      <c r="AJ27" s="90"/>
      <c r="AK27" s="74" t="str">
        <f t="shared" si="69"/>
        <v/>
      </c>
      <c r="AL27" s="71" t="str">
        <f t="shared" si="70"/>
        <v/>
      </c>
      <c r="AM27" s="71" t="str">
        <f t="shared" si="71"/>
        <v/>
      </c>
      <c r="AN27" s="71" t="str">
        <f t="shared" si="72"/>
        <v/>
      </c>
      <c r="AO27" s="71" t="str">
        <f t="shared" si="73"/>
        <v/>
      </c>
      <c r="AP27" s="71" t="str">
        <f t="shared" si="74"/>
        <v/>
      </c>
      <c r="AQ27" s="71" t="str">
        <f t="shared" si="75"/>
        <v/>
      </c>
      <c r="AR27" s="71" t="str">
        <f t="shared" si="76"/>
        <v/>
      </c>
      <c r="AS27" s="71" t="str">
        <f t="shared" si="77"/>
        <v/>
      </c>
      <c r="AT27" s="71" t="str">
        <f t="shared" si="78"/>
        <v/>
      </c>
      <c r="AU27" s="71" t="str">
        <f t="shared" si="79"/>
        <v/>
      </c>
      <c r="AV27" s="71" t="str">
        <f t="shared" si="80"/>
        <v/>
      </c>
      <c r="AW27" s="71" t="str">
        <f t="shared" si="81"/>
        <v/>
      </c>
      <c r="AX27" s="71" t="str">
        <f t="shared" si="82"/>
        <v/>
      </c>
      <c r="AY27" s="71" t="str">
        <f t="shared" si="83"/>
        <v/>
      </c>
      <c r="AZ27" s="71" t="str">
        <f t="shared" si="84"/>
        <v/>
      </c>
      <c r="BA27" s="71" t="str">
        <f t="shared" si="85"/>
        <v/>
      </c>
      <c r="BB27" s="71" t="str">
        <f t="shared" si="86"/>
        <v/>
      </c>
      <c r="BC27" s="71" t="str">
        <f t="shared" si="87"/>
        <v/>
      </c>
      <c r="BD27" s="71" t="str">
        <f t="shared" si="88"/>
        <v/>
      </c>
      <c r="BE27" s="71" t="str">
        <f t="shared" si="89"/>
        <v/>
      </c>
      <c r="BF27" s="71" t="str">
        <f t="shared" si="90"/>
        <v/>
      </c>
      <c r="BG27" s="71" t="str">
        <f t="shared" si="91"/>
        <v/>
      </c>
      <c r="BH27" s="71" t="str">
        <f t="shared" si="92"/>
        <v/>
      </c>
      <c r="BI27" s="71" t="str">
        <f t="shared" si="93"/>
        <v/>
      </c>
      <c r="BJ27" s="71" t="str">
        <f t="shared" si="94"/>
        <v/>
      </c>
      <c r="BK27" s="71" t="str">
        <f t="shared" si="95"/>
        <v/>
      </c>
      <c r="BL27" s="71" t="str">
        <f t="shared" si="96"/>
        <v/>
      </c>
      <c r="BM27" s="71" t="str">
        <f t="shared" si="97"/>
        <v/>
      </c>
      <c r="BN27" s="71" t="str">
        <f t="shared" si="98"/>
        <v/>
      </c>
      <c r="BO27" s="80">
        <f t="shared" si="99"/>
        <v>0</v>
      </c>
      <c r="BP27" s="24">
        <f t="shared" si="100"/>
        <v>0</v>
      </c>
      <c r="BQ27" s="28" t="s">
        <v>17</v>
      </c>
      <c r="BR27" s="82" t="str">
        <f t="shared" si="55"/>
        <v/>
      </c>
      <c r="BS27" s="82" t="str">
        <f t="shared" si="55"/>
        <v/>
      </c>
      <c r="BT27" s="82" t="str">
        <f t="shared" si="55"/>
        <v/>
      </c>
      <c r="BU27" s="82" t="str">
        <f t="shared" si="55"/>
        <v/>
      </c>
      <c r="BV27" s="82" t="str">
        <f t="shared" si="55"/>
        <v/>
      </c>
      <c r="BW27" s="82" t="str">
        <f t="shared" si="55"/>
        <v/>
      </c>
      <c r="BX27" s="83">
        <f t="shared" si="101"/>
        <v>0</v>
      </c>
      <c r="BY27" s="90"/>
      <c r="BZ27" s="15">
        <f t="shared" si="56"/>
        <v>0</v>
      </c>
      <c r="CA27" s="21">
        <f t="shared" si="57"/>
        <v>0</v>
      </c>
      <c r="CB27" s="21">
        <f t="shared" si="58"/>
        <v>0</v>
      </c>
      <c r="CC27" s="21">
        <f t="shared" si="59"/>
        <v>0</v>
      </c>
      <c r="CD27" s="21">
        <f t="shared" si="60"/>
        <v>0</v>
      </c>
      <c r="CE27" s="21">
        <f t="shared" si="61"/>
        <v>0</v>
      </c>
      <c r="CF27" s="21">
        <f t="shared" si="62"/>
        <v>0</v>
      </c>
      <c r="CG27" s="21">
        <f t="shared" si="63"/>
        <v>0</v>
      </c>
      <c r="CH27" s="21">
        <f t="shared" si="64"/>
        <v>0</v>
      </c>
      <c r="CI27" s="35">
        <f t="shared" si="65"/>
        <v>0</v>
      </c>
      <c r="CJ27" s="90"/>
      <c r="CK27" s="55">
        <f t="shared" si="68"/>
        <v>0</v>
      </c>
      <c r="CL27" s="90"/>
      <c r="CM27" s="46"/>
      <c r="CO27" s="53">
        <f t="shared" si="66"/>
        <v>0</v>
      </c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7"/>
      <c r="DU27" s="53">
        <f t="shared" si="67"/>
        <v>0</v>
      </c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5"/>
    </row>
    <row r="28" spans="1:155">
      <c r="A28" s="90"/>
      <c r="B28" s="49" t="str">
        <f t="shared" si="51"/>
        <v>n/a</v>
      </c>
      <c r="C28" s="14"/>
      <c r="D28" s="6"/>
      <c r="E28" s="9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5"/>
      <c r="AJ28" s="90"/>
      <c r="AK28" s="74" t="str">
        <f t="shared" si="69"/>
        <v/>
      </c>
      <c r="AL28" s="71" t="str">
        <f t="shared" si="70"/>
        <v/>
      </c>
      <c r="AM28" s="71" t="str">
        <f t="shared" si="71"/>
        <v/>
      </c>
      <c r="AN28" s="71" t="str">
        <f t="shared" si="72"/>
        <v/>
      </c>
      <c r="AO28" s="71" t="str">
        <f t="shared" si="73"/>
        <v/>
      </c>
      <c r="AP28" s="71" t="str">
        <f t="shared" si="74"/>
        <v/>
      </c>
      <c r="AQ28" s="71" t="str">
        <f t="shared" si="75"/>
        <v/>
      </c>
      <c r="AR28" s="71" t="str">
        <f t="shared" si="76"/>
        <v/>
      </c>
      <c r="AS28" s="71" t="str">
        <f t="shared" si="77"/>
        <v/>
      </c>
      <c r="AT28" s="71" t="str">
        <f t="shared" si="78"/>
        <v/>
      </c>
      <c r="AU28" s="71" t="str">
        <f t="shared" si="79"/>
        <v/>
      </c>
      <c r="AV28" s="71" t="str">
        <f t="shared" si="80"/>
        <v/>
      </c>
      <c r="AW28" s="71" t="str">
        <f t="shared" si="81"/>
        <v/>
      </c>
      <c r="AX28" s="71" t="str">
        <f t="shared" si="82"/>
        <v/>
      </c>
      <c r="AY28" s="71" t="str">
        <f t="shared" si="83"/>
        <v/>
      </c>
      <c r="AZ28" s="71" t="str">
        <f t="shared" si="84"/>
        <v/>
      </c>
      <c r="BA28" s="71" t="str">
        <f t="shared" si="85"/>
        <v/>
      </c>
      <c r="BB28" s="71" t="str">
        <f t="shared" si="86"/>
        <v/>
      </c>
      <c r="BC28" s="71" t="str">
        <f t="shared" si="87"/>
        <v/>
      </c>
      <c r="BD28" s="71" t="str">
        <f t="shared" si="88"/>
        <v/>
      </c>
      <c r="BE28" s="71" t="str">
        <f t="shared" si="89"/>
        <v/>
      </c>
      <c r="BF28" s="71" t="str">
        <f t="shared" si="90"/>
        <v/>
      </c>
      <c r="BG28" s="71" t="str">
        <f t="shared" si="91"/>
        <v/>
      </c>
      <c r="BH28" s="71" t="str">
        <f t="shared" si="92"/>
        <v/>
      </c>
      <c r="BI28" s="71" t="str">
        <f t="shared" si="93"/>
        <v/>
      </c>
      <c r="BJ28" s="71" t="str">
        <f t="shared" si="94"/>
        <v/>
      </c>
      <c r="BK28" s="71" t="str">
        <f t="shared" si="95"/>
        <v/>
      </c>
      <c r="BL28" s="71" t="str">
        <f t="shared" si="96"/>
        <v/>
      </c>
      <c r="BM28" s="71" t="str">
        <f t="shared" si="97"/>
        <v/>
      </c>
      <c r="BN28" s="71" t="str">
        <f t="shared" si="98"/>
        <v/>
      </c>
      <c r="BO28" s="80">
        <f t="shared" si="99"/>
        <v>0</v>
      </c>
      <c r="BP28" s="24">
        <f t="shared" si="100"/>
        <v>0</v>
      </c>
      <c r="BQ28" s="28" t="s">
        <v>17</v>
      </c>
      <c r="BR28" s="82" t="str">
        <f t="shared" si="55"/>
        <v/>
      </c>
      <c r="BS28" s="82" t="str">
        <f t="shared" si="55"/>
        <v/>
      </c>
      <c r="BT28" s="82" t="str">
        <f t="shared" si="55"/>
        <v/>
      </c>
      <c r="BU28" s="82" t="str">
        <f t="shared" si="55"/>
        <v/>
      </c>
      <c r="BV28" s="82" t="str">
        <f t="shared" si="55"/>
        <v/>
      </c>
      <c r="BW28" s="82" t="str">
        <f t="shared" si="55"/>
        <v/>
      </c>
      <c r="BX28" s="83">
        <f t="shared" si="101"/>
        <v>0</v>
      </c>
      <c r="BY28" s="90"/>
      <c r="BZ28" s="15">
        <f t="shared" si="56"/>
        <v>0</v>
      </c>
      <c r="CA28" s="21">
        <f t="shared" si="57"/>
        <v>0</v>
      </c>
      <c r="CB28" s="21">
        <f t="shared" si="58"/>
        <v>0</v>
      </c>
      <c r="CC28" s="21">
        <f t="shared" si="59"/>
        <v>0</v>
      </c>
      <c r="CD28" s="21">
        <f t="shared" si="60"/>
        <v>0</v>
      </c>
      <c r="CE28" s="21">
        <f t="shared" si="61"/>
        <v>0</v>
      </c>
      <c r="CF28" s="21">
        <f t="shared" si="62"/>
        <v>0</v>
      </c>
      <c r="CG28" s="21">
        <f t="shared" si="63"/>
        <v>0</v>
      </c>
      <c r="CH28" s="21">
        <f t="shared" si="64"/>
        <v>0</v>
      </c>
      <c r="CI28" s="35">
        <f t="shared" si="65"/>
        <v>0</v>
      </c>
      <c r="CJ28" s="90"/>
      <c r="CK28" s="55">
        <f t="shared" si="68"/>
        <v>0</v>
      </c>
      <c r="CL28" s="90"/>
      <c r="CM28" s="46"/>
      <c r="CO28" s="53">
        <f t="shared" si="66"/>
        <v>0</v>
      </c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7"/>
      <c r="DU28" s="53">
        <f t="shared" si="67"/>
        <v>0</v>
      </c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5"/>
    </row>
    <row r="29" spans="1:155">
      <c r="A29" s="90"/>
      <c r="B29" s="49" t="str">
        <f t="shared" si="51"/>
        <v>n/a</v>
      </c>
      <c r="C29" s="14"/>
      <c r="D29" s="6"/>
      <c r="E29" s="9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5"/>
      <c r="AJ29" s="90"/>
      <c r="AK29" s="74" t="str">
        <f t="shared" si="69"/>
        <v/>
      </c>
      <c r="AL29" s="71" t="str">
        <f t="shared" si="70"/>
        <v/>
      </c>
      <c r="AM29" s="71" t="str">
        <f t="shared" si="71"/>
        <v/>
      </c>
      <c r="AN29" s="71" t="str">
        <f t="shared" si="72"/>
        <v/>
      </c>
      <c r="AO29" s="71" t="str">
        <f t="shared" si="73"/>
        <v/>
      </c>
      <c r="AP29" s="71" t="str">
        <f t="shared" si="74"/>
        <v/>
      </c>
      <c r="AQ29" s="71" t="str">
        <f t="shared" si="75"/>
        <v/>
      </c>
      <c r="AR29" s="71" t="str">
        <f t="shared" si="76"/>
        <v/>
      </c>
      <c r="AS29" s="71" t="str">
        <f t="shared" si="77"/>
        <v/>
      </c>
      <c r="AT29" s="71" t="str">
        <f t="shared" si="78"/>
        <v/>
      </c>
      <c r="AU29" s="71" t="str">
        <f t="shared" si="79"/>
        <v/>
      </c>
      <c r="AV29" s="71" t="str">
        <f t="shared" si="80"/>
        <v/>
      </c>
      <c r="AW29" s="71" t="str">
        <f t="shared" si="81"/>
        <v/>
      </c>
      <c r="AX29" s="71" t="str">
        <f t="shared" si="82"/>
        <v/>
      </c>
      <c r="AY29" s="71" t="str">
        <f t="shared" si="83"/>
        <v/>
      </c>
      <c r="AZ29" s="71" t="str">
        <f t="shared" si="84"/>
        <v/>
      </c>
      <c r="BA29" s="71" t="str">
        <f t="shared" si="85"/>
        <v/>
      </c>
      <c r="BB29" s="71" t="str">
        <f t="shared" si="86"/>
        <v/>
      </c>
      <c r="BC29" s="71" t="str">
        <f t="shared" si="87"/>
        <v/>
      </c>
      <c r="BD29" s="71" t="str">
        <f t="shared" si="88"/>
        <v/>
      </c>
      <c r="BE29" s="71" t="str">
        <f t="shared" si="89"/>
        <v/>
      </c>
      <c r="BF29" s="71" t="str">
        <f t="shared" si="90"/>
        <v/>
      </c>
      <c r="BG29" s="71" t="str">
        <f t="shared" si="91"/>
        <v/>
      </c>
      <c r="BH29" s="71" t="str">
        <f t="shared" si="92"/>
        <v/>
      </c>
      <c r="BI29" s="71" t="str">
        <f t="shared" si="93"/>
        <v/>
      </c>
      <c r="BJ29" s="71" t="str">
        <f t="shared" si="94"/>
        <v/>
      </c>
      <c r="BK29" s="71" t="str">
        <f t="shared" si="95"/>
        <v/>
      </c>
      <c r="BL29" s="71" t="str">
        <f t="shared" si="96"/>
        <v/>
      </c>
      <c r="BM29" s="71" t="str">
        <f t="shared" si="97"/>
        <v/>
      </c>
      <c r="BN29" s="71" t="str">
        <f t="shared" si="98"/>
        <v/>
      </c>
      <c r="BO29" s="80">
        <f t="shared" si="99"/>
        <v>0</v>
      </c>
      <c r="BP29" s="24">
        <f t="shared" si="100"/>
        <v>0</v>
      </c>
      <c r="BQ29" s="28" t="s">
        <v>17</v>
      </c>
      <c r="BR29" s="82" t="str">
        <f t="shared" ref="BR29:BW36" si="102">IF(($B$5&gt;=BR$8)*AND($BP29&gt;=BR$8),SMALL($AK29:$BN29,BR$8),"")</f>
        <v/>
      </c>
      <c r="BS29" s="82" t="str">
        <f t="shared" si="102"/>
        <v/>
      </c>
      <c r="BT29" s="82" t="str">
        <f t="shared" si="102"/>
        <v/>
      </c>
      <c r="BU29" s="82" t="str">
        <f t="shared" si="102"/>
        <v/>
      </c>
      <c r="BV29" s="82" t="str">
        <f t="shared" si="102"/>
        <v/>
      </c>
      <c r="BW29" s="82" t="str">
        <f t="shared" si="102"/>
        <v/>
      </c>
      <c r="BX29" s="83">
        <f t="shared" si="101"/>
        <v>0</v>
      </c>
      <c r="BY29" s="90"/>
      <c r="BZ29" s="15">
        <f t="shared" si="56"/>
        <v>0</v>
      </c>
      <c r="CA29" s="21">
        <f t="shared" si="57"/>
        <v>0</v>
      </c>
      <c r="CB29" s="21">
        <f t="shared" si="58"/>
        <v>0</v>
      </c>
      <c r="CC29" s="21">
        <f t="shared" si="59"/>
        <v>0</v>
      </c>
      <c r="CD29" s="21">
        <f t="shared" si="60"/>
        <v>0</v>
      </c>
      <c r="CE29" s="21">
        <f t="shared" si="61"/>
        <v>0</v>
      </c>
      <c r="CF29" s="21">
        <f t="shared" si="62"/>
        <v>0</v>
      </c>
      <c r="CG29" s="21">
        <f t="shared" si="63"/>
        <v>0</v>
      </c>
      <c r="CH29" s="21">
        <f t="shared" si="64"/>
        <v>0</v>
      </c>
      <c r="CI29" s="35">
        <f t="shared" si="65"/>
        <v>0</v>
      </c>
      <c r="CJ29" s="90"/>
      <c r="CK29" s="55">
        <f t="shared" si="68"/>
        <v>0</v>
      </c>
      <c r="CL29" s="90"/>
      <c r="CM29" s="46"/>
      <c r="CO29" s="53">
        <f t="shared" si="66"/>
        <v>0</v>
      </c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7"/>
      <c r="DU29" s="53">
        <f t="shared" si="67"/>
        <v>0</v>
      </c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5"/>
    </row>
    <row r="30" spans="1:155">
      <c r="A30" s="90"/>
      <c r="B30" s="49" t="str">
        <f t="shared" si="51"/>
        <v>n/a</v>
      </c>
      <c r="C30" s="14"/>
      <c r="D30" s="6"/>
      <c r="E30" s="9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5"/>
      <c r="AJ30" s="90"/>
      <c r="AK30" s="74" t="str">
        <f t="shared" si="69"/>
        <v/>
      </c>
      <c r="AL30" s="71" t="str">
        <f t="shared" si="70"/>
        <v/>
      </c>
      <c r="AM30" s="71" t="str">
        <f t="shared" si="71"/>
        <v/>
      </c>
      <c r="AN30" s="71" t="str">
        <f t="shared" si="72"/>
        <v/>
      </c>
      <c r="AO30" s="71" t="str">
        <f t="shared" si="73"/>
        <v/>
      </c>
      <c r="AP30" s="71" t="str">
        <f t="shared" si="74"/>
        <v/>
      </c>
      <c r="AQ30" s="71" t="str">
        <f t="shared" si="75"/>
        <v/>
      </c>
      <c r="AR30" s="71" t="str">
        <f t="shared" si="76"/>
        <v/>
      </c>
      <c r="AS30" s="71" t="str">
        <f t="shared" si="77"/>
        <v/>
      </c>
      <c r="AT30" s="71" t="str">
        <f t="shared" si="78"/>
        <v/>
      </c>
      <c r="AU30" s="71" t="str">
        <f t="shared" si="79"/>
        <v/>
      </c>
      <c r="AV30" s="71" t="str">
        <f t="shared" si="80"/>
        <v/>
      </c>
      <c r="AW30" s="71" t="str">
        <f t="shared" si="81"/>
        <v/>
      </c>
      <c r="AX30" s="71" t="str">
        <f t="shared" si="82"/>
        <v/>
      </c>
      <c r="AY30" s="71" t="str">
        <f t="shared" si="83"/>
        <v/>
      </c>
      <c r="AZ30" s="71" t="str">
        <f t="shared" si="84"/>
        <v/>
      </c>
      <c r="BA30" s="71" t="str">
        <f t="shared" si="85"/>
        <v/>
      </c>
      <c r="BB30" s="71" t="str">
        <f t="shared" si="86"/>
        <v/>
      </c>
      <c r="BC30" s="71" t="str">
        <f t="shared" si="87"/>
        <v/>
      </c>
      <c r="BD30" s="71" t="str">
        <f t="shared" si="88"/>
        <v/>
      </c>
      <c r="BE30" s="71" t="str">
        <f t="shared" si="89"/>
        <v/>
      </c>
      <c r="BF30" s="71" t="str">
        <f t="shared" si="90"/>
        <v/>
      </c>
      <c r="BG30" s="71" t="str">
        <f t="shared" si="91"/>
        <v/>
      </c>
      <c r="BH30" s="71" t="str">
        <f t="shared" si="92"/>
        <v/>
      </c>
      <c r="BI30" s="71" t="str">
        <f t="shared" si="93"/>
        <v/>
      </c>
      <c r="BJ30" s="71" t="str">
        <f t="shared" si="94"/>
        <v/>
      </c>
      <c r="BK30" s="71" t="str">
        <f t="shared" si="95"/>
        <v/>
      </c>
      <c r="BL30" s="71" t="str">
        <f t="shared" si="96"/>
        <v/>
      </c>
      <c r="BM30" s="71" t="str">
        <f t="shared" si="97"/>
        <v/>
      </c>
      <c r="BN30" s="71" t="str">
        <f t="shared" si="98"/>
        <v/>
      </c>
      <c r="BO30" s="80">
        <f t="shared" si="99"/>
        <v>0</v>
      </c>
      <c r="BP30" s="24">
        <f t="shared" si="100"/>
        <v>0</v>
      </c>
      <c r="BQ30" s="28" t="s">
        <v>17</v>
      </c>
      <c r="BR30" s="82" t="str">
        <f t="shared" si="102"/>
        <v/>
      </c>
      <c r="BS30" s="82" t="str">
        <f t="shared" si="102"/>
        <v/>
      </c>
      <c r="BT30" s="82" t="str">
        <f t="shared" si="102"/>
        <v/>
      </c>
      <c r="BU30" s="82" t="str">
        <f t="shared" si="102"/>
        <v/>
      </c>
      <c r="BV30" s="82" t="str">
        <f t="shared" si="102"/>
        <v/>
      </c>
      <c r="BW30" s="82" t="str">
        <f t="shared" si="102"/>
        <v/>
      </c>
      <c r="BX30" s="83">
        <f t="shared" si="101"/>
        <v>0</v>
      </c>
      <c r="BY30" s="90"/>
      <c r="BZ30" s="15">
        <f t="shared" si="56"/>
        <v>0</v>
      </c>
      <c r="CA30" s="21">
        <f t="shared" si="57"/>
        <v>0</v>
      </c>
      <c r="CB30" s="21">
        <f t="shared" si="58"/>
        <v>0</v>
      </c>
      <c r="CC30" s="21">
        <f t="shared" si="59"/>
        <v>0</v>
      </c>
      <c r="CD30" s="21">
        <f t="shared" si="60"/>
        <v>0</v>
      </c>
      <c r="CE30" s="21">
        <f t="shared" si="61"/>
        <v>0</v>
      </c>
      <c r="CF30" s="21">
        <f t="shared" si="62"/>
        <v>0</v>
      </c>
      <c r="CG30" s="21">
        <f t="shared" si="63"/>
        <v>0</v>
      </c>
      <c r="CH30" s="21">
        <f t="shared" si="64"/>
        <v>0</v>
      </c>
      <c r="CI30" s="35">
        <f t="shared" si="65"/>
        <v>0</v>
      </c>
      <c r="CJ30" s="90"/>
      <c r="CK30" s="55">
        <f t="shared" si="68"/>
        <v>0</v>
      </c>
      <c r="CL30" s="90"/>
      <c r="CM30" s="46"/>
      <c r="CO30" s="53">
        <f t="shared" si="66"/>
        <v>0</v>
      </c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7"/>
      <c r="DU30" s="53">
        <f t="shared" si="67"/>
        <v>0</v>
      </c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5"/>
    </row>
    <row r="31" spans="1:155">
      <c r="A31" s="90"/>
      <c r="B31" s="49" t="str">
        <f t="shared" si="51"/>
        <v>n/a</v>
      </c>
      <c r="C31" s="14"/>
      <c r="D31" s="6"/>
      <c r="E31" s="94"/>
      <c r="F31" s="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5"/>
      <c r="AJ31" s="90"/>
      <c r="AK31" s="74" t="str">
        <f t="shared" si="69"/>
        <v/>
      </c>
      <c r="AL31" s="71" t="str">
        <f t="shared" si="70"/>
        <v/>
      </c>
      <c r="AM31" s="71" t="str">
        <f t="shared" si="71"/>
        <v/>
      </c>
      <c r="AN31" s="71" t="str">
        <f t="shared" si="72"/>
        <v/>
      </c>
      <c r="AO31" s="71" t="str">
        <f t="shared" si="73"/>
        <v/>
      </c>
      <c r="AP31" s="71" t="str">
        <f t="shared" si="74"/>
        <v/>
      </c>
      <c r="AQ31" s="71" t="str">
        <f t="shared" si="75"/>
        <v/>
      </c>
      <c r="AR31" s="71" t="str">
        <f t="shared" si="76"/>
        <v/>
      </c>
      <c r="AS31" s="71" t="str">
        <f t="shared" si="77"/>
        <v/>
      </c>
      <c r="AT31" s="71" t="str">
        <f t="shared" si="78"/>
        <v/>
      </c>
      <c r="AU31" s="71" t="str">
        <f t="shared" si="79"/>
        <v/>
      </c>
      <c r="AV31" s="71" t="str">
        <f t="shared" si="80"/>
        <v/>
      </c>
      <c r="AW31" s="71" t="str">
        <f t="shared" si="81"/>
        <v/>
      </c>
      <c r="AX31" s="71" t="str">
        <f t="shared" si="82"/>
        <v/>
      </c>
      <c r="AY31" s="71" t="str">
        <f t="shared" si="83"/>
        <v/>
      </c>
      <c r="AZ31" s="71" t="str">
        <f t="shared" si="84"/>
        <v/>
      </c>
      <c r="BA31" s="71" t="str">
        <f t="shared" si="85"/>
        <v/>
      </c>
      <c r="BB31" s="71" t="str">
        <f t="shared" si="86"/>
        <v/>
      </c>
      <c r="BC31" s="71" t="str">
        <f t="shared" si="87"/>
        <v/>
      </c>
      <c r="BD31" s="71" t="str">
        <f t="shared" si="88"/>
        <v/>
      </c>
      <c r="BE31" s="71" t="str">
        <f t="shared" si="89"/>
        <v/>
      </c>
      <c r="BF31" s="71" t="str">
        <f t="shared" si="90"/>
        <v/>
      </c>
      <c r="BG31" s="71" t="str">
        <f t="shared" si="91"/>
        <v/>
      </c>
      <c r="BH31" s="71" t="str">
        <f t="shared" si="92"/>
        <v/>
      </c>
      <c r="BI31" s="71" t="str">
        <f t="shared" si="93"/>
        <v/>
      </c>
      <c r="BJ31" s="71" t="str">
        <f t="shared" si="94"/>
        <v/>
      </c>
      <c r="BK31" s="71" t="str">
        <f t="shared" si="95"/>
        <v/>
      </c>
      <c r="BL31" s="71" t="str">
        <f t="shared" si="96"/>
        <v/>
      </c>
      <c r="BM31" s="71" t="str">
        <f t="shared" si="97"/>
        <v/>
      </c>
      <c r="BN31" s="71" t="str">
        <f t="shared" si="98"/>
        <v/>
      </c>
      <c r="BO31" s="80">
        <f t="shared" si="99"/>
        <v>0</v>
      </c>
      <c r="BP31" s="24">
        <f t="shared" si="100"/>
        <v>0</v>
      </c>
      <c r="BQ31" s="28" t="s">
        <v>17</v>
      </c>
      <c r="BR31" s="82" t="str">
        <f t="shared" si="102"/>
        <v/>
      </c>
      <c r="BS31" s="82" t="str">
        <f t="shared" si="102"/>
        <v/>
      </c>
      <c r="BT31" s="82" t="str">
        <f t="shared" si="102"/>
        <v/>
      </c>
      <c r="BU31" s="82" t="str">
        <f t="shared" si="102"/>
        <v/>
      </c>
      <c r="BV31" s="82" t="str">
        <f t="shared" si="102"/>
        <v/>
      </c>
      <c r="BW31" s="82" t="str">
        <f t="shared" si="102"/>
        <v/>
      </c>
      <c r="BX31" s="83">
        <f t="shared" si="101"/>
        <v>0</v>
      </c>
      <c r="BY31" s="90"/>
      <c r="BZ31" s="15">
        <f t="shared" si="56"/>
        <v>0</v>
      </c>
      <c r="CA31" s="21">
        <f t="shared" si="57"/>
        <v>0</v>
      </c>
      <c r="CB31" s="21">
        <f t="shared" si="58"/>
        <v>0</v>
      </c>
      <c r="CC31" s="21">
        <f t="shared" si="59"/>
        <v>0</v>
      </c>
      <c r="CD31" s="21">
        <f t="shared" si="60"/>
        <v>0</v>
      </c>
      <c r="CE31" s="21">
        <f t="shared" si="61"/>
        <v>0</v>
      </c>
      <c r="CF31" s="21">
        <f t="shared" si="62"/>
        <v>0</v>
      </c>
      <c r="CG31" s="21">
        <f t="shared" si="63"/>
        <v>0</v>
      </c>
      <c r="CH31" s="21">
        <f t="shared" si="64"/>
        <v>0</v>
      </c>
      <c r="CI31" s="35">
        <f t="shared" si="65"/>
        <v>0</v>
      </c>
      <c r="CJ31" s="90"/>
      <c r="CK31" s="55">
        <f t="shared" si="68"/>
        <v>0</v>
      </c>
      <c r="CL31" s="90"/>
      <c r="CM31" s="46"/>
      <c r="CO31" s="53">
        <f t="shared" si="66"/>
        <v>0</v>
      </c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7"/>
      <c r="DU31" s="53">
        <f t="shared" si="67"/>
        <v>0</v>
      </c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5"/>
    </row>
    <row r="32" spans="1:155">
      <c r="A32" s="90"/>
      <c r="B32" s="49" t="str">
        <f t="shared" si="51"/>
        <v>n/a</v>
      </c>
      <c r="C32" s="14"/>
      <c r="D32" s="6"/>
      <c r="E32" s="94"/>
      <c r="F32" s="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5"/>
      <c r="AJ32" s="90"/>
      <c r="AK32" s="74" t="str">
        <f t="shared" si="69"/>
        <v/>
      </c>
      <c r="AL32" s="71" t="str">
        <f t="shared" si="70"/>
        <v/>
      </c>
      <c r="AM32" s="71" t="str">
        <f t="shared" si="71"/>
        <v/>
      </c>
      <c r="AN32" s="71" t="str">
        <f t="shared" si="72"/>
        <v/>
      </c>
      <c r="AO32" s="71" t="str">
        <f t="shared" si="73"/>
        <v/>
      </c>
      <c r="AP32" s="71" t="str">
        <f t="shared" si="74"/>
        <v/>
      </c>
      <c r="AQ32" s="71" t="str">
        <f t="shared" si="75"/>
        <v/>
      </c>
      <c r="AR32" s="71" t="str">
        <f t="shared" si="76"/>
        <v/>
      </c>
      <c r="AS32" s="71" t="str">
        <f t="shared" si="77"/>
        <v/>
      </c>
      <c r="AT32" s="71" t="str">
        <f t="shared" si="78"/>
        <v/>
      </c>
      <c r="AU32" s="71" t="str">
        <f t="shared" si="79"/>
        <v/>
      </c>
      <c r="AV32" s="71" t="str">
        <f t="shared" si="80"/>
        <v/>
      </c>
      <c r="AW32" s="71" t="str">
        <f t="shared" si="81"/>
        <v/>
      </c>
      <c r="AX32" s="71" t="str">
        <f t="shared" si="82"/>
        <v/>
      </c>
      <c r="AY32" s="71" t="str">
        <f t="shared" si="83"/>
        <v/>
      </c>
      <c r="AZ32" s="71" t="str">
        <f t="shared" si="84"/>
        <v/>
      </c>
      <c r="BA32" s="71" t="str">
        <f t="shared" si="85"/>
        <v/>
      </c>
      <c r="BB32" s="71" t="str">
        <f t="shared" si="86"/>
        <v/>
      </c>
      <c r="BC32" s="71" t="str">
        <f t="shared" si="87"/>
        <v/>
      </c>
      <c r="BD32" s="71" t="str">
        <f t="shared" si="88"/>
        <v/>
      </c>
      <c r="BE32" s="71" t="str">
        <f t="shared" si="89"/>
        <v/>
      </c>
      <c r="BF32" s="71" t="str">
        <f t="shared" si="90"/>
        <v/>
      </c>
      <c r="BG32" s="71" t="str">
        <f t="shared" si="91"/>
        <v/>
      </c>
      <c r="BH32" s="71" t="str">
        <f t="shared" si="92"/>
        <v/>
      </c>
      <c r="BI32" s="71" t="str">
        <f t="shared" si="93"/>
        <v/>
      </c>
      <c r="BJ32" s="71" t="str">
        <f t="shared" si="94"/>
        <v/>
      </c>
      <c r="BK32" s="71" t="str">
        <f t="shared" si="95"/>
        <v/>
      </c>
      <c r="BL32" s="71" t="str">
        <f t="shared" si="96"/>
        <v/>
      </c>
      <c r="BM32" s="71" t="str">
        <f t="shared" si="97"/>
        <v/>
      </c>
      <c r="BN32" s="71" t="str">
        <f t="shared" si="98"/>
        <v/>
      </c>
      <c r="BO32" s="80">
        <f t="shared" si="99"/>
        <v>0</v>
      </c>
      <c r="BP32" s="24">
        <f t="shared" si="100"/>
        <v>0</v>
      </c>
      <c r="BQ32" s="28" t="s">
        <v>17</v>
      </c>
      <c r="BR32" s="82" t="str">
        <f t="shared" si="102"/>
        <v/>
      </c>
      <c r="BS32" s="82" t="str">
        <f t="shared" si="102"/>
        <v/>
      </c>
      <c r="BT32" s="82" t="str">
        <f t="shared" si="102"/>
        <v/>
      </c>
      <c r="BU32" s="82" t="str">
        <f t="shared" si="102"/>
        <v/>
      </c>
      <c r="BV32" s="82" t="str">
        <f t="shared" si="102"/>
        <v/>
      </c>
      <c r="BW32" s="82" t="str">
        <f t="shared" si="102"/>
        <v/>
      </c>
      <c r="BX32" s="83">
        <f t="shared" si="101"/>
        <v>0</v>
      </c>
      <c r="BY32" s="90"/>
      <c r="BZ32" s="15">
        <f t="shared" si="56"/>
        <v>0</v>
      </c>
      <c r="CA32" s="21">
        <f t="shared" si="57"/>
        <v>0</v>
      </c>
      <c r="CB32" s="21">
        <f t="shared" si="58"/>
        <v>0</v>
      </c>
      <c r="CC32" s="21">
        <f t="shared" si="59"/>
        <v>0</v>
      </c>
      <c r="CD32" s="21">
        <f t="shared" si="60"/>
        <v>0</v>
      </c>
      <c r="CE32" s="21">
        <f t="shared" si="61"/>
        <v>0</v>
      </c>
      <c r="CF32" s="21">
        <f t="shared" si="62"/>
        <v>0</v>
      </c>
      <c r="CG32" s="21">
        <f t="shared" si="63"/>
        <v>0</v>
      </c>
      <c r="CH32" s="21">
        <f t="shared" si="64"/>
        <v>0</v>
      </c>
      <c r="CI32" s="35">
        <f t="shared" si="65"/>
        <v>0</v>
      </c>
      <c r="CJ32" s="90"/>
      <c r="CK32" s="55">
        <f t="shared" si="68"/>
        <v>0</v>
      </c>
      <c r="CL32" s="90"/>
      <c r="CM32" s="46"/>
      <c r="CO32" s="53">
        <f t="shared" si="66"/>
        <v>0</v>
      </c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7"/>
      <c r="DU32" s="53">
        <f t="shared" si="67"/>
        <v>0</v>
      </c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5"/>
    </row>
    <row r="33" spans="1:156">
      <c r="A33" s="90"/>
      <c r="B33" s="49" t="str">
        <f t="shared" si="51"/>
        <v>n/a</v>
      </c>
      <c r="C33" s="14"/>
      <c r="D33" s="6"/>
      <c r="E33" s="94"/>
      <c r="F33" s="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5"/>
      <c r="AJ33" s="90"/>
      <c r="AK33" s="74" t="str">
        <f t="shared" si="69"/>
        <v/>
      </c>
      <c r="AL33" s="71" t="str">
        <f t="shared" si="70"/>
        <v/>
      </c>
      <c r="AM33" s="71" t="str">
        <f t="shared" si="71"/>
        <v/>
      </c>
      <c r="AN33" s="71" t="str">
        <f t="shared" si="72"/>
        <v/>
      </c>
      <c r="AO33" s="71" t="str">
        <f t="shared" si="73"/>
        <v/>
      </c>
      <c r="AP33" s="71" t="str">
        <f t="shared" si="74"/>
        <v/>
      </c>
      <c r="AQ33" s="71" t="str">
        <f t="shared" si="75"/>
        <v/>
      </c>
      <c r="AR33" s="71" t="str">
        <f t="shared" si="76"/>
        <v/>
      </c>
      <c r="AS33" s="71" t="str">
        <f t="shared" si="77"/>
        <v/>
      </c>
      <c r="AT33" s="71" t="str">
        <f t="shared" si="78"/>
        <v/>
      </c>
      <c r="AU33" s="71" t="str">
        <f t="shared" si="79"/>
        <v/>
      </c>
      <c r="AV33" s="71" t="str">
        <f t="shared" si="80"/>
        <v/>
      </c>
      <c r="AW33" s="71" t="str">
        <f t="shared" si="81"/>
        <v/>
      </c>
      <c r="AX33" s="71" t="str">
        <f t="shared" si="82"/>
        <v/>
      </c>
      <c r="AY33" s="71" t="str">
        <f t="shared" si="83"/>
        <v/>
      </c>
      <c r="AZ33" s="71" t="str">
        <f t="shared" si="84"/>
        <v/>
      </c>
      <c r="BA33" s="71" t="str">
        <f t="shared" si="85"/>
        <v/>
      </c>
      <c r="BB33" s="71" t="str">
        <f t="shared" si="86"/>
        <v/>
      </c>
      <c r="BC33" s="71" t="str">
        <f t="shared" si="87"/>
        <v/>
      </c>
      <c r="BD33" s="71" t="str">
        <f t="shared" si="88"/>
        <v/>
      </c>
      <c r="BE33" s="71" t="str">
        <f t="shared" si="89"/>
        <v/>
      </c>
      <c r="BF33" s="71" t="str">
        <f t="shared" si="90"/>
        <v/>
      </c>
      <c r="BG33" s="71" t="str">
        <f t="shared" si="91"/>
        <v/>
      </c>
      <c r="BH33" s="71" t="str">
        <f t="shared" si="92"/>
        <v/>
      </c>
      <c r="BI33" s="71" t="str">
        <f t="shared" si="93"/>
        <v/>
      </c>
      <c r="BJ33" s="71" t="str">
        <f t="shared" si="94"/>
        <v/>
      </c>
      <c r="BK33" s="71" t="str">
        <f t="shared" si="95"/>
        <v/>
      </c>
      <c r="BL33" s="71" t="str">
        <f t="shared" si="96"/>
        <v/>
      </c>
      <c r="BM33" s="71" t="str">
        <f t="shared" si="97"/>
        <v/>
      </c>
      <c r="BN33" s="71" t="str">
        <f t="shared" si="98"/>
        <v/>
      </c>
      <c r="BO33" s="80">
        <f t="shared" si="99"/>
        <v>0</v>
      </c>
      <c r="BP33" s="24">
        <f t="shared" si="100"/>
        <v>0</v>
      </c>
      <c r="BQ33" s="28" t="s">
        <v>17</v>
      </c>
      <c r="BR33" s="82" t="str">
        <f t="shared" si="102"/>
        <v/>
      </c>
      <c r="BS33" s="82" t="str">
        <f t="shared" si="102"/>
        <v/>
      </c>
      <c r="BT33" s="82" t="str">
        <f t="shared" si="102"/>
        <v/>
      </c>
      <c r="BU33" s="82" t="str">
        <f t="shared" si="102"/>
        <v/>
      </c>
      <c r="BV33" s="82" t="str">
        <f t="shared" si="102"/>
        <v/>
      </c>
      <c r="BW33" s="82" t="str">
        <f t="shared" si="102"/>
        <v/>
      </c>
      <c r="BX33" s="83">
        <f t="shared" si="101"/>
        <v>0</v>
      </c>
      <c r="BY33" s="90"/>
      <c r="BZ33" s="15">
        <f t="shared" si="56"/>
        <v>0</v>
      </c>
      <c r="CA33" s="21">
        <f t="shared" si="57"/>
        <v>0</v>
      </c>
      <c r="CB33" s="21">
        <f t="shared" si="58"/>
        <v>0</v>
      </c>
      <c r="CC33" s="21">
        <f t="shared" si="59"/>
        <v>0</v>
      </c>
      <c r="CD33" s="21">
        <f t="shared" si="60"/>
        <v>0</v>
      </c>
      <c r="CE33" s="21">
        <f t="shared" si="61"/>
        <v>0</v>
      </c>
      <c r="CF33" s="21">
        <f t="shared" si="62"/>
        <v>0</v>
      </c>
      <c r="CG33" s="21">
        <f t="shared" si="63"/>
        <v>0</v>
      </c>
      <c r="CH33" s="21">
        <f t="shared" si="64"/>
        <v>0</v>
      </c>
      <c r="CI33" s="35">
        <f t="shared" si="65"/>
        <v>0</v>
      </c>
      <c r="CJ33" s="90"/>
      <c r="CK33" s="55">
        <f t="shared" si="68"/>
        <v>0</v>
      </c>
      <c r="CL33" s="90"/>
      <c r="CM33" s="46"/>
      <c r="CO33" s="53">
        <f t="shared" si="66"/>
        <v>0</v>
      </c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7"/>
      <c r="DU33" s="53">
        <f t="shared" si="67"/>
        <v>0</v>
      </c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5"/>
    </row>
    <row r="34" spans="1:156">
      <c r="A34" s="90"/>
      <c r="B34" s="49" t="str">
        <f t="shared" si="51"/>
        <v>n/a</v>
      </c>
      <c r="C34" s="14"/>
      <c r="D34" s="6"/>
      <c r="E34" s="94"/>
      <c r="F34" s="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5"/>
      <c r="AJ34" s="90"/>
      <c r="AK34" s="74" t="str">
        <f t="shared" si="69"/>
        <v/>
      </c>
      <c r="AL34" s="71" t="str">
        <f t="shared" si="70"/>
        <v/>
      </c>
      <c r="AM34" s="71" t="str">
        <f t="shared" si="71"/>
        <v/>
      </c>
      <c r="AN34" s="71" t="str">
        <f t="shared" si="72"/>
        <v/>
      </c>
      <c r="AO34" s="71" t="str">
        <f t="shared" si="73"/>
        <v/>
      </c>
      <c r="AP34" s="71" t="str">
        <f t="shared" si="74"/>
        <v/>
      </c>
      <c r="AQ34" s="71" t="str">
        <f t="shared" si="75"/>
        <v/>
      </c>
      <c r="AR34" s="71" t="str">
        <f t="shared" si="76"/>
        <v/>
      </c>
      <c r="AS34" s="71" t="str">
        <f t="shared" si="77"/>
        <v/>
      </c>
      <c r="AT34" s="71" t="str">
        <f t="shared" si="78"/>
        <v/>
      </c>
      <c r="AU34" s="71" t="str">
        <f t="shared" si="79"/>
        <v/>
      </c>
      <c r="AV34" s="71" t="str">
        <f t="shared" si="80"/>
        <v/>
      </c>
      <c r="AW34" s="71" t="str">
        <f t="shared" si="81"/>
        <v/>
      </c>
      <c r="AX34" s="71" t="str">
        <f t="shared" si="82"/>
        <v/>
      </c>
      <c r="AY34" s="71" t="str">
        <f t="shared" si="83"/>
        <v/>
      </c>
      <c r="AZ34" s="71" t="str">
        <f t="shared" si="84"/>
        <v/>
      </c>
      <c r="BA34" s="71" t="str">
        <f t="shared" si="85"/>
        <v/>
      </c>
      <c r="BB34" s="71" t="str">
        <f t="shared" si="86"/>
        <v/>
      </c>
      <c r="BC34" s="71" t="str">
        <f t="shared" si="87"/>
        <v/>
      </c>
      <c r="BD34" s="71" t="str">
        <f t="shared" si="88"/>
        <v/>
      </c>
      <c r="BE34" s="71" t="str">
        <f t="shared" si="89"/>
        <v/>
      </c>
      <c r="BF34" s="71" t="str">
        <f t="shared" si="90"/>
        <v/>
      </c>
      <c r="BG34" s="71" t="str">
        <f t="shared" si="91"/>
        <v/>
      </c>
      <c r="BH34" s="71" t="str">
        <f t="shared" si="92"/>
        <v/>
      </c>
      <c r="BI34" s="71" t="str">
        <f t="shared" si="93"/>
        <v/>
      </c>
      <c r="BJ34" s="71" t="str">
        <f t="shared" si="94"/>
        <v/>
      </c>
      <c r="BK34" s="71" t="str">
        <f t="shared" si="95"/>
        <v/>
      </c>
      <c r="BL34" s="71" t="str">
        <f t="shared" si="96"/>
        <v/>
      </c>
      <c r="BM34" s="71" t="str">
        <f t="shared" si="97"/>
        <v/>
      </c>
      <c r="BN34" s="71" t="str">
        <f t="shared" si="98"/>
        <v/>
      </c>
      <c r="BO34" s="80">
        <f t="shared" si="99"/>
        <v>0</v>
      </c>
      <c r="BP34" s="24">
        <f t="shared" si="100"/>
        <v>0</v>
      </c>
      <c r="BQ34" s="28" t="s">
        <v>17</v>
      </c>
      <c r="BR34" s="82" t="str">
        <f t="shared" si="102"/>
        <v/>
      </c>
      <c r="BS34" s="82" t="str">
        <f t="shared" si="102"/>
        <v/>
      </c>
      <c r="BT34" s="82" t="str">
        <f t="shared" si="102"/>
        <v/>
      </c>
      <c r="BU34" s="82" t="str">
        <f t="shared" si="102"/>
        <v/>
      </c>
      <c r="BV34" s="82" t="str">
        <f t="shared" si="102"/>
        <v/>
      </c>
      <c r="BW34" s="82" t="str">
        <f t="shared" si="102"/>
        <v/>
      </c>
      <c r="BX34" s="83">
        <f t="shared" si="101"/>
        <v>0</v>
      </c>
      <c r="BY34" s="90"/>
      <c r="BZ34" s="15">
        <f t="shared" si="56"/>
        <v>0</v>
      </c>
      <c r="CA34" s="21">
        <f t="shared" si="57"/>
        <v>0</v>
      </c>
      <c r="CB34" s="21">
        <f t="shared" si="58"/>
        <v>0</v>
      </c>
      <c r="CC34" s="21">
        <f t="shared" si="59"/>
        <v>0</v>
      </c>
      <c r="CD34" s="21">
        <f t="shared" si="60"/>
        <v>0</v>
      </c>
      <c r="CE34" s="21">
        <f t="shared" si="61"/>
        <v>0</v>
      </c>
      <c r="CF34" s="21">
        <f t="shared" si="62"/>
        <v>0</v>
      </c>
      <c r="CG34" s="21">
        <f t="shared" si="63"/>
        <v>0</v>
      </c>
      <c r="CH34" s="21">
        <f t="shared" si="64"/>
        <v>0</v>
      </c>
      <c r="CI34" s="35">
        <f t="shared" si="65"/>
        <v>0</v>
      </c>
      <c r="CJ34" s="90"/>
      <c r="CK34" s="55">
        <f t="shared" si="68"/>
        <v>0</v>
      </c>
      <c r="CL34" s="90"/>
      <c r="CM34" s="46"/>
      <c r="CO34" s="53">
        <f t="shared" si="66"/>
        <v>0</v>
      </c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7"/>
      <c r="DU34" s="53">
        <f t="shared" si="67"/>
        <v>0</v>
      </c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5"/>
    </row>
    <row r="35" spans="1:156">
      <c r="A35" s="90"/>
      <c r="B35" s="49" t="str">
        <f t="shared" si="51"/>
        <v>n/a</v>
      </c>
      <c r="C35" s="14"/>
      <c r="D35" s="6"/>
      <c r="E35" s="94"/>
      <c r="F35" s="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5"/>
      <c r="AJ35" s="90"/>
      <c r="AK35" s="74" t="str">
        <f t="shared" si="69"/>
        <v/>
      </c>
      <c r="AL35" s="71" t="str">
        <f t="shared" si="70"/>
        <v/>
      </c>
      <c r="AM35" s="71" t="str">
        <f t="shared" si="71"/>
        <v/>
      </c>
      <c r="AN35" s="71" t="str">
        <f t="shared" si="72"/>
        <v/>
      </c>
      <c r="AO35" s="71" t="str">
        <f t="shared" si="73"/>
        <v/>
      </c>
      <c r="AP35" s="71" t="str">
        <f t="shared" si="74"/>
        <v/>
      </c>
      <c r="AQ35" s="71" t="str">
        <f t="shared" si="75"/>
        <v/>
      </c>
      <c r="AR35" s="71" t="str">
        <f t="shared" si="76"/>
        <v/>
      </c>
      <c r="AS35" s="71" t="str">
        <f t="shared" si="77"/>
        <v/>
      </c>
      <c r="AT35" s="71" t="str">
        <f t="shared" si="78"/>
        <v/>
      </c>
      <c r="AU35" s="71" t="str">
        <f t="shared" si="79"/>
        <v/>
      </c>
      <c r="AV35" s="71" t="str">
        <f t="shared" si="80"/>
        <v/>
      </c>
      <c r="AW35" s="71" t="str">
        <f t="shared" si="81"/>
        <v/>
      </c>
      <c r="AX35" s="71" t="str">
        <f t="shared" si="82"/>
        <v/>
      </c>
      <c r="AY35" s="71" t="str">
        <f t="shared" si="83"/>
        <v/>
      </c>
      <c r="AZ35" s="71" t="str">
        <f t="shared" si="84"/>
        <v/>
      </c>
      <c r="BA35" s="71" t="str">
        <f t="shared" si="85"/>
        <v/>
      </c>
      <c r="BB35" s="71" t="str">
        <f t="shared" si="86"/>
        <v/>
      </c>
      <c r="BC35" s="71" t="str">
        <f t="shared" si="87"/>
        <v/>
      </c>
      <c r="BD35" s="71" t="str">
        <f t="shared" si="88"/>
        <v/>
      </c>
      <c r="BE35" s="71" t="str">
        <f t="shared" si="89"/>
        <v/>
      </c>
      <c r="BF35" s="71" t="str">
        <f t="shared" si="90"/>
        <v/>
      </c>
      <c r="BG35" s="71" t="str">
        <f t="shared" si="91"/>
        <v/>
      </c>
      <c r="BH35" s="71" t="str">
        <f t="shared" si="92"/>
        <v/>
      </c>
      <c r="BI35" s="71" t="str">
        <f t="shared" si="93"/>
        <v/>
      </c>
      <c r="BJ35" s="71" t="str">
        <f t="shared" si="94"/>
        <v/>
      </c>
      <c r="BK35" s="71" t="str">
        <f t="shared" si="95"/>
        <v/>
      </c>
      <c r="BL35" s="71" t="str">
        <f t="shared" si="96"/>
        <v/>
      </c>
      <c r="BM35" s="71" t="str">
        <f t="shared" si="97"/>
        <v/>
      </c>
      <c r="BN35" s="71" t="str">
        <f t="shared" si="98"/>
        <v/>
      </c>
      <c r="BO35" s="80">
        <f t="shared" si="99"/>
        <v>0</v>
      </c>
      <c r="BP35" s="24">
        <f t="shared" si="100"/>
        <v>0</v>
      </c>
      <c r="BQ35" s="28" t="s">
        <v>17</v>
      </c>
      <c r="BR35" s="82" t="str">
        <f t="shared" si="102"/>
        <v/>
      </c>
      <c r="BS35" s="82" t="str">
        <f t="shared" si="102"/>
        <v/>
      </c>
      <c r="BT35" s="82" t="str">
        <f t="shared" si="102"/>
        <v/>
      </c>
      <c r="BU35" s="82" t="str">
        <f t="shared" si="102"/>
        <v/>
      </c>
      <c r="BV35" s="82" t="str">
        <f t="shared" si="102"/>
        <v/>
      </c>
      <c r="BW35" s="82" t="str">
        <f t="shared" si="102"/>
        <v/>
      </c>
      <c r="BX35" s="83">
        <f t="shared" si="101"/>
        <v>0</v>
      </c>
      <c r="BY35" s="90"/>
      <c r="BZ35" s="15">
        <f t="shared" si="56"/>
        <v>0</v>
      </c>
      <c r="CA35" s="21">
        <f t="shared" si="57"/>
        <v>0</v>
      </c>
      <c r="CB35" s="21">
        <f t="shared" si="58"/>
        <v>0</v>
      </c>
      <c r="CC35" s="21">
        <f t="shared" si="59"/>
        <v>0</v>
      </c>
      <c r="CD35" s="21">
        <f t="shared" si="60"/>
        <v>0</v>
      </c>
      <c r="CE35" s="21">
        <f t="shared" si="61"/>
        <v>0</v>
      </c>
      <c r="CF35" s="21">
        <f t="shared" si="62"/>
        <v>0</v>
      </c>
      <c r="CG35" s="21">
        <f t="shared" si="63"/>
        <v>0</v>
      </c>
      <c r="CH35" s="21">
        <f t="shared" si="64"/>
        <v>0</v>
      </c>
      <c r="CI35" s="35">
        <f t="shared" si="65"/>
        <v>0</v>
      </c>
      <c r="CJ35" s="90"/>
      <c r="CK35" s="55">
        <f t="shared" si="68"/>
        <v>0</v>
      </c>
      <c r="CL35" s="90"/>
      <c r="CM35" s="46"/>
      <c r="CO35" s="53">
        <f t="shared" si="66"/>
        <v>0</v>
      </c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7"/>
      <c r="DU35" s="53">
        <f t="shared" si="67"/>
        <v>0</v>
      </c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5"/>
    </row>
    <row r="36" spans="1:156">
      <c r="A36" s="90"/>
      <c r="B36" s="50" t="str">
        <f t="shared" si="51"/>
        <v>n/a</v>
      </c>
      <c r="C36" s="10"/>
      <c r="D36" s="7"/>
      <c r="E36" s="94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90"/>
      <c r="AK36" s="75" t="str">
        <f t="shared" si="69"/>
        <v/>
      </c>
      <c r="AL36" s="76" t="str">
        <f t="shared" si="70"/>
        <v/>
      </c>
      <c r="AM36" s="76" t="str">
        <f t="shared" si="71"/>
        <v/>
      </c>
      <c r="AN36" s="76" t="str">
        <f t="shared" si="72"/>
        <v/>
      </c>
      <c r="AO36" s="76" t="str">
        <f t="shared" si="73"/>
        <v/>
      </c>
      <c r="AP36" s="76" t="str">
        <f t="shared" si="74"/>
        <v/>
      </c>
      <c r="AQ36" s="76" t="str">
        <f t="shared" si="75"/>
        <v/>
      </c>
      <c r="AR36" s="76" t="str">
        <f t="shared" si="76"/>
        <v/>
      </c>
      <c r="AS36" s="76" t="str">
        <f t="shared" si="77"/>
        <v/>
      </c>
      <c r="AT36" s="76" t="str">
        <f t="shared" si="78"/>
        <v/>
      </c>
      <c r="AU36" s="76" t="str">
        <f t="shared" si="79"/>
        <v/>
      </c>
      <c r="AV36" s="76" t="str">
        <f t="shared" si="80"/>
        <v/>
      </c>
      <c r="AW36" s="76" t="str">
        <f t="shared" si="81"/>
        <v/>
      </c>
      <c r="AX36" s="76" t="str">
        <f t="shared" si="82"/>
        <v/>
      </c>
      <c r="AY36" s="76" t="str">
        <f t="shared" si="83"/>
        <v/>
      </c>
      <c r="AZ36" s="76" t="str">
        <f t="shared" si="84"/>
        <v/>
      </c>
      <c r="BA36" s="76" t="str">
        <f t="shared" si="85"/>
        <v/>
      </c>
      <c r="BB36" s="76" t="str">
        <f t="shared" si="86"/>
        <v/>
      </c>
      <c r="BC36" s="76" t="str">
        <f t="shared" si="87"/>
        <v/>
      </c>
      <c r="BD36" s="76" t="str">
        <f t="shared" si="88"/>
        <v/>
      </c>
      <c r="BE36" s="76" t="str">
        <f t="shared" si="89"/>
        <v/>
      </c>
      <c r="BF36" s="76" t="str">
        <f t="shared" si="90"/>
        <v/>
      </c>
      <c r="BG36" s="76" t="str">
        <f t="shared" si="91"/>
        <v/>
      </c>
      <c r="BH36" s="76" t="str">
        <f t="shared" si="92"/>
        <v/>
      </c>
      <c r="BI36" s="76" t="str">
        <f t="shared" si="93"/>
        <v/>
      </c>
      <c r="BJ36" s="76" t="str">
        <f t="shared" si="94"/>
        <v/>
      </c>
      <c r="BK36" s="76" t="str">
        <f t="shared" si="95"/>
        <v/>
      </c>
      <c r="BL36" s="76" t="str">
        <f t="shared" si="96"/>
        <v/>
      </c>
      <c r="BM36" s="76" t="str">
        <f t="shared" si="97"/>
        <v/>
      </c>
      <c r="BN36" s="76" t="str">
        <f t="shared" si="98"/>
        <v/>
      </c>
      <c r="BO36" s="81">
        <f t="shared" si="99"/>
        <v>0</v>
      </c>
      <c r="BP36" s="27">
        <f t="shared" si="100"/>
        <v>0</v>
      </c>
      <c r="BQ36" s="29" t="s">
        <v>17</v>
      </c>
      <c r="BR36" s="84" t="str">
        <f t="shared" si="102"/>
        <v/>
      </c>
      <c r="BS36" s="84" t="str">
        <f t="shared" si="102"/>
        <v/>
      </c>
      <c r="BT36" s="84" t="str">
        <f t="shared" si="102"/>
        <v/>
      </c>
      <c r="BU36" s="84" t="str">
        <f t="shared" si="102"/>
        <v/>
      </c>
      <c r="BV36" s="84" t="str">
        <f t="shared" si="102"/>
        <v/>
      </c>
      <c r="BW36" s="84" t="str">
        <f t="shared" si="102"/>
        <v/>
      </c>
      <c r="BX36" s="85">
        <f t="shared" si="101"/>
        <v>0</v>
      </c>
      <c r="BY36" s="90"/>
      <c r="BZ36" s="16">
        <f t="shared" si="56"/>
        <v>0</v>
      </c>
      <c r="CA36" s="36">
        <f t="shared" si="57"/>
        <v>0</v>
      </c>
      <c r="CB36" s="36">
        <f t="shared" si="58"/>
        <v>0</v>
      </c>
      <c r="CC36" s="36">
        <f t="shared" si="59"/>
        <v>0</v>
      </c>
      <c r="CD36" s="36">
        <f t="shared" si="60"/>
        <v>0</v>
      </c>
      <c r="CE36" s="36">
        <f t="shared" si="61"/>
        <v>0</v>
      </c>
      <c r="CF36" s="36">
        <f t="shared" si="62"/>
        <v>0</v>
      </c>
      <c r="CG36" s="36">
        <f t="shared" si="63"/>
        <v>0</v>
      </c>
      <c r="CH36" s="36">
        <f t="shared" si="64"/>
        <v>0</v>
      </c>
      <c r="CI36" s="37">
        <f t="shared" si="65"/>
        <v>0</v>
      </c>
      <c r="CJ36" s="90"/>
      <c r="CK36" s="56">
        <f t="shared" si="68"/>
        <v>0</v>
      </c>
      <c r="CL36" s="90"/>
      <c r="CM36" s="46"/>
      <c r="CO36" s="54">
        <f t="shared" si="66"/>
        <v>0</v>
      </c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9"/>
      <c r="DU36" s="54">
        <f t="shared" si="67"/>
        <v>0</v>
      </c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1"/>
    </row>
    <row r="37" spans="1:156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46"/>
    </row>
    <row r="38" spans="1:156">
      <c r="A38" s="46"/>
      <c r="B38" s="45" t="s">
        <v>33</v>
      </c>
      <c r="C38" s="45"/>
      <c r="D38" s="70" t="s">
        <v>35</v>
      </c>
      <c r="E38" s="46"/>
      <c r="F38" s="70" t="s">
        <v>35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46"/>
      <c r="AK38" s="45" t="s">
        <v>24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6"/>
      <c r="BZ38" s="45" t="s">
        <v>34</v>
      </c>
      <c r="CA38" s="45"/>
      <c r="CB38" s="45"/>
      <c r="CC38" s="45"/>
      <c r="CD38" s="45"/>
      <c r="CE38" s="45"/>
      <c r="CF38" s="45"/>
      <c r="CG38" s="45"/>
      <c r="CH38" s="45"/>
      <c r="CI38" s="45"/>
      <c r="CJ38" s="46"/>
      <c r="CK38" s="45" t="s">
        <v>34</v>
      </c>
      <c r="CL38" s="46"/>
      <c r="CM38" s="46"/>
      <c r="CN38" s="46"/>
      <c r="CO38" s="70" t="s">
        <v>23</v>
      </c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46"/>
      <c r="DU38" s="70" t="s">
        <v>23</v>
      </c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46"/>
    </row>
    <row r="40" spans="1:156">
      <c r="B40" s="17" t="s">
        <v>30</v>
      </c>
      <c r="C40" s="17"/>
    </row>
    <row r="41" spans="1:156">
      <c r="B41" s="1" t="s">
        <v>31</v>
      </c>
    </row>
    <row r="42" spans="1:156">
      <c r="B42" s="1" t="s">
        <v>32</v>
      </c>
    </row>
    <row r="43" spans="1:156">
      <c r="B43" s="1" t="s">
        <v>36</v>
      </c>
    </row>
    <row r="44" spans="1:156">
      <c r="B44" s="1" t="s">
        <v>37</v>
      </c>
    </row>
    <row r="45" spans="1:156">
      <c r="B45" s="1" t="s">
        <v>39</v>
      </c>
    </row>
    <row r="46" spans="1:156" ht="13.5" thickBot="1"/>
    <row r="47" spans="1:156">
      <c r="Q47" s="43"/>
    </row>
    <row r="48" spans="1:156">
      <c r="Q48" s="14"/>
    </row>
    <row r="49" spans="17:17">
      <c r="Q49" s="14"/>
    </row>
    <row r="50" spans="17:17">
      <c r="Q50" s="14"/>
    </row>
    <row r="51" spans="17:17">
      <c r="Q51" s="14"/>
    </row>
    <row r="52" spans="17:17">
      <c r="Q52" s="14"/>
    </row>
    <row r="53" spans="17:17">
      <c r="Q53" s="14"/>
    </row>
    <row r="54" spans="17:17">
      <c r="Q54" s="14"/>
    </row>
    <row r="55" spans="17:17">
      <c r="Q55" s="14"/>
    </row>
    <row r="56" spans="17:17">
      <c r="Q56" s="14"/>
    </row>
    <row r="57" spans="17:17">
      <c r="Q57" s="14"/>
    </row>
    <row r="58" spans="17:17">
      <c r="Q58" s="14"/>
    </row>
    <row r="59" spans="17:17">
      <c r="Q59" s="14"/>
    </row>
    <row r="60" spans="17:17">
      <c r="Q60" s="14"/>
    </row>
  </sheetData>
  <phoneticPr fontId="8" type="noConversion"/>
  <conditionalFormatting sqref="B9:C36 Q47:Q60 F9:AI36 DV9:EK36 EP9:EY36 EL9:EN19 EL20:EO36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conditionalFormatting sqref="F5:AI5 BR5:BX5 AK5:BN5 AK9:BN36">
    <cfRule type="cellIs" dxfId="8" priority="4" stopIfTrue="1" operator="equal">
      <formula>0</formula>
    </cfRule>
  </conditionalFormatting>
  <conditionalFormatting sqref="BZ9:CI36">
    <cfRule type="cellIs" dxfId="7" priority="5" stopIfTrue="1" operator="equal">
      <formula>0</formula>
    </cfRule>
    <cfRule type="cellIs" dxfId="6" priority="6" stopIfTrue="1" operator="greaterThan">
      <formula>0</formula>
    </cfRule>
  </conditionalFormatting>
  <dataValidations count="1">
    <dataValidation type="list" allowBlank="1" showInputMessage="1" showErrorMessage="1" sqref="B5">
      <formula1>$BQ$8:$BW$8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webPublishItems count="1">
    <webPublishItem id="2063" divId="2011-Slalomcup_2063" sourceType="range" sourceRef="A1:CI19" destinationFile="C:\Dokumente und Einstellungen\Saskia Fischer\Desktop\Stats-2011-VF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AL35"/>
  <sheetViews>
    <sheetView tabSelected="1" zoomScaleNormal="100" workbookViewId="0">
      <selection activeCell="X17" sqref="X17"/>
    </sheetView>
  </sheetViews>
  <sheetFormatPr baseColWidth="10" defaultRowHeight="11.25"/>
  <cols>
    <col min="1" max="1" width="7.140625" style="125" customWidth="1"/>
    <col min="2" max="2" width="5.7109375" style="125" customWidth="1"/>
    <col min="3" max="3" width="25.7109375" style="125" customWidth="1"/>
    <col min="4" max="4" width="1.28515625" style="125" customWidth="1"/>
    <col min="5" max="25" width="2.7109375" style="125" customWidth="1"/>
    <col min="26" max="26" width="1.28515625" style="125" customWidth="1"/>
    <col min="27" max="27" width="6.7109375" style="130" customWidth="1"/>
    <col min="28" max="28" width="1.28515625" style="125" customWidth="1"/>
    <col min="29" max="38" width="3.28515625" style="130" customWidth="1"/>
    <col min="39" max="16384" width="11.42578125" style="125"/>
  </cols>
  <sheetData>
    <row r="1" spans="1:38">
      <c r="A1" s="154" t="s">
        <v>55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</row>
    <row r="2" spans="1:38" ht="3.75" customHeight="1">
      <c r="A2" s="124"/>
      <c r="B2" s="124"/>
      <c r="N2" s="126"/>
    </row>
    <row r="3" spans="1:38">
      <c r="E3" s="150" t="s">
        <v>27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2"/>
      <c r="Z3" s="127"/>
      <c r="AA3" s="128"/>
      <c r="AC3" s="122"/>
      <c r="AD3" s="122"/>
      <c r="AE3" s="122"/>
      <c r="AF3" s="122"/>
      <c r="AG3" s="122"/>
      <c r="AH3" s="122"/>
      <c r="AI3" s="122"/>
      <c r="AJ3" s="122"/>
      <c r="AK3" s="122"/>
      <c r="AL3" s="122"/>
    </row>
    <row r="4" spans="1:38">
      <c r="A4" s="138">
        <f ca="1">'2011 Statistik SF'!B5</f>
        <v>6</v>
      </c>
      <c r="C4" s="124" t="s">
        <v>52</v>
      </c>
      <c r="E4" s="131">
        <f ca="1">'2011 Statistik VF'!F5</f>
        <v>9</v>
      </c>
      <c r="F4" s="131">
        <f ca="1">'2011 Statistik VF'!G5</f>
        <v>9</v>
      </c>
      <c r="G4" s="131">
        <f ca="1">'2011 Statistik VF'!H5</f>
        <v>8</v>
      </c>
      <c r="H4" s="131">
        <f ca="1">'2011 Statistik VF'!I5</f>
        <v>10</v>
      </c>
      <c r="I4" s="131">
        <f ca="1">'2011 Statistik VF'!J5</f>
        <v>10</v>
      </c>
      <c r="J4" s="131">
        <f ca="1">'2011 Statistik VF'!K5</f>
        <v>6</v>
      </c>
      <c r="K4" s="131">
        <f ca="1">'2011 Statistik VF'!L5</f>
        <v>6</v>
      </c>
      <c r="L4" s="131">
        <f ca="1">'2011 Statistik VF'!M5</f>
        <v>6</v>
      </c>
      <c r="M4" s="131">
        <f ca="1">'2011 Statistik VF'!N5</f>
        <v>10</v>
      </c>
      <c r="N4" s="131">
        <f ca="1">'2011 Statistik VF'!O5</f>
        <v>8</v>
      </c>
      <c r="O4" s="131">
        <f ca="1">'2011 Statistik VF'!P5</f>
        <v>9</v>
      </c>
      <c r="P4" s="131">
        <f ca="1">'2011 Statistik VF'!Q5</f>
        <v>10</v>
      </c>
      <c r="Q4" s="131">
        <f ca="1">'2011 Statistik VF'!R5</f>
        <v>10</v>
      </c>
      <c r="R4" s="131">
        <f ca="1">'2011 Statistik VF'!S5</f>
        <v>7</v>
      </c>
      <c r="S4" s="131">
        <f ca="1">'2011 Statistik VF'!T5</f>
        <v>0</v>
      </c>
      <c r="T4" s="131">
        <f ca="1">'2011 Statistik VF'!U5</f>
        <v>0</v>
      </c>
      <c r="U4" s="131">
        <f ca="1">'2011 Statistik VF'!V5</f>
        <v>10</v>
      </c>
      <c r="V4" s="131">
        <f ca="1">'2011 Statistik VF'!W5</f>
        <v>10</v>
      </c>
      <c r="W4" s="131">
        <f ca="1">'2011 Statistik VF'!X5</f>
        <v>10</v>
      </c>
      <c r="X4" s="131">
        <f ca="1">'2011 Statistik VF'!Y5</f>
        <v>5</v>
      </c>
      <c r="Y4" s="131">
        <f ca="1">'2011 Statistik VF'!Z5</f>
        <v>4</v>
      </c>
      <c r="Z4" s="128"/>
      <c r="AA4" s="132"/>
      <c r="AC4" s="122"/>
      <c r="AD4" s="122"/>
      <c r="AE4" s="122"/>
      <c r="AF4" s="122"/>
      <c r="AG4" s="122"/>
      <c r="AH4" s="122"/>
      <c r="AI4" s="122"/>
      <c r="AJ4" s="122">
        <v>1</v>
      </c>
      <c r="AK4" s="122"/>
      <c r="AL4" s="122"/>
    </row>
    <row r="5" spans="1:38" ht="12.75" customHeight="1">
      <c r="D5" s="124"/>
    </row>
    <row r="6" spans="1:38">
      <c r="E6" s="153" t="s">
        <v>6</v>
      </c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29"/>
      <c r="AA6" s="133" t="s">
        <v>5</v>
      </c>
      <c r="AC6" s="155" t="s">
        <v>15</v>
      </c>
      <c r="AD6" s="156"/>
      <c r="AE6" s="156"/>
      <c r="AF6" s="156"/>
      <c r="AG6" s="156"/>
      <c r="AH6" s="156"/>
      <c r="AI6" s="156"/>
      <c r="AJ6" s="156"/>
      <c r="AK6" s="156"/>
      <c r="AL6" s="157"/>
    </row>
    <row r="7" spans="1:38" ht="11.25" customHeight="1">
      <c r="A7" s="133" t="s">
        <v>3</v>
      </c>
      <c r="B7" s="133" t="s">
        <v>40</v>
      </c>
      <c r="C7" s="134" t="s">
        <v>38</v>
      </c>
      <c r="D7" s="124"/>
      <c r="E7" s="133">
        <v>1</v>
      </c>
      <c r="F7" s="133">
        <v>2</v>
      </c>
      <c r="G7" s="133">
        <v>3</v>
      </c>
      <c r="H7" s="133">
        <v>4</v>
      </c>
      <c r="I7" s="133">
        <v>5</v>
      </c>
      <c r="J7" s="133">
        <v>6</v>
      </c>
      <c r="K7" s="133">
        <v>7</v>
      </c>
      <c r="L7" s="133">
        <v>8</v>
      </c>
      <c r="M7" s="133">
        <v>9</v>
      </c>
      <c r="N7" s="133">
        <v>10</v>
      </c>
      <c r="O7" s="133">
        <v>11</v>
      </c>
      <c r="P7" s="133">
        <v>12</v>
      </c>
      <c r="Q7" s="133">
        <v>13</v>
      </c>
      <c r="R7" s="133">
        <v>14</v>
      </c>
      <c r="S7" s="133">
        <v>15</v>
      </c>
      <c r="T7" s="133">
        <v>16</v>
      </c>
      <c r="U7" s="133">
        <v>17</v>
      </c>
      <c r="V7" s="133">
        <v>18</v>
      </c>
      <c r="W7" s="133">
        <v>19</v>
      </c>
      <c r="X7" s="133">
        <v>20</v>
      </c>
      <c r="Y7" s="133">
        <v>21</v>
      </c>
      <c r="Z7" s="129"/>
      <c r="AA7" s="133" t="s">
        <v>7</v>
      </c>
      <c r="AB7" s="130"/>
      <c r="AC7" s="133">
        <v>1</v>
      </c>
      <c r="AD7" s="133">
        <v>2</v>
      </c>
      <c r="AE7" s="133">
        <v>3</v>
      </c>
      <c r="AF7" s="133">
        <v>4</v>
      </c>
      <c r="AG7" s="133">
        <v>5</v>
      </c>
      <c r="AH7" s="133">
        <v>6</v>
      </c>
      <c r="AI7" s="133">
        <v>7</v>
      </c>
      <c r="AJ7" s="133">
        <v>8</v>
      </c>
      <c r="AK7" s="133">
        <v>9</v>
      </c>
      <c r="AL7" s="133">
        <v>10</v>
      </c>
    </row>
    <row r="8" spans="1:38" ht="11.25" customHeight="1">
      <c r="A8" s="135">
        <f ca="1">'2011 Statistik VF'!B9</f>
        <v>1</v>
      </c>
      <c r="B8" s="136">
        <f ca="1">'2011 Statistik VF'!C9</f>
        <v>545</v>
      </c>
      <c r="C8" s="137" t="str">
        <f ca="1">'2011 Statistik VF'!D9</f>
        <v>Wolf, Michael</v>
      </c>
      <c r="E8" s="136">
        <f ca="1">'2011 Statistik VF'!F9</f>
        <v>9</v>
      </c>
      <c r="F8" s="136">
        <f ca="1">'2011 Statistik VF'!G9</f>
        <v>1</v>
      </c>
      <c r="G8" s="136">
        <f ca="1">'2011 Statistik VF'!H9</f>
        <v>2</v>
      </c>
      <c r="H8" s="136">
        <f ca="1">'2011 Statistik VF'!I9</f>
        <v>2</v>
      </c>
      <c r="I8" s="136">
        <f ca="1">'2011 Statistik VF'!J9</f>
        <v>1</v>
      </c>
      <c r="J8" s="136">
        <f ca="1">'2011 Statistik VF'!K9</f>
        <v>1</v>
      </c>
      <c r="K8" s="136">
        <f ca="1">'2011 Statistik VF'!L9</f>
        <v>1</v>
      </c>
      <c r="L8" s="136">
        <f ca="1">'2011 Statistik VF'!M9</f>
        <v>1</v>
      </c>
      <c r="M8" s="136">
        <f ca="1">'2011 Statistik VF'!N9</f>
        <v>2</v>
      </c>
      <c r="N8" s="136">
        <f ca="1">'2011 Statistik VF'!O9</f>
        <v>1</v>
      </c>
      <c r="O8" s="136">
        <f ca="1">'2011 Statistik VF'!P9</f>
        <v>1</v>
      </c>
      <c r="P8" s="136">
        <f ca="1">'2011 Statistik VF'!Q9</f>
        <v>4</v>
      </c>
      <c r="Q8" s="136">
        <f ca="1">'2011 Statistik VF'!R9</f>
        <v>1</v>
      </c>
      <c r="R8" s="136">
        <f ca="1">'2011 Statistik VF'!S9</f>
        <v>2</v>
      </c>
      <c r="S8" s="136" t="str">
        <f ca="1">'2011 Statistik VF'!T9</f>
        <v>-</v>
      </c>
      <c r="T8" s="136" t="str">
        <f ca="1">'2011 Statistik VF'!U9</f>
        <v>-</v>
      </c>
      <c r="U8" s="136">
        <f ca="1">'2011 Statistik VF'!V9</f>
        <v>1</v>
      </c>
      <c r="V8" s="136">
        <f ca="1">'2011 Statistik VF'!W9</f>
        <v>2</v>
      </c>
      <c r="W8" s="136">
        <f ca="1">'2011 Statistik VF'!X9</f>
        <v>5</v>
      </c>
      <c r="X8" s="136" t="str">
        <f ca="1">'2011 Statistik VF'!Y9</f>
        <v>-</v>
      </c>
      <c r="Y8" s="136" t="str">
        <f ca="1">'2011 Statistik VF'!Z9</f>
        <v>-</v>
      </c>
      <c r="Z8" s="130"/>
      <c r="AA8" s="139">
        <f ca="1">'2011 Statistik VF'!BX9</f>
        <v>130.66</v>
      </c>
      <c r="AB8" s="130"/>
      <c r="AC8" s="133">
        <f t="shared" ref="AC8:AC35" si="0">COUNTIF($E8:$Y8,1)</f>
        <v>9</v>
      </c>
      <c r="AD8" s="133">
        <f t="shared" ref="AD8:AD35" si="1">COUNTIF($E8:$Y8,2)</f>
        <v>5</v>
      </c>
      <c r="AE8" s="133">
        <f t="shared" ref="AE8:AE35" si="2">COUNTIF($E8:$Y8,3)</f>
        <v>0</v>
      </c>
      <c r="AF8" s="133">
        <f t="shared" ref="AF8:AF35" si="3">COUNTIF($E8:$Y8,4)</f>
        <v>1</v>
      </c>
      <c r="AG8" s="133">
        <f t="shared" ref="AG8:AG35" si="4">COUNTIF($E8:$Y8,5)</f>
        <v>1</v>
      </c>
      <c r="AH8" s="133">
        <f t="shared" ref="AH8:AH35" si="5">COUNTIF($E8:$Y8,6)</f>
        <v>0</v>
      </c>
      <c r="AI8" s="133">
        <f t="shared" ref="AI8:AI35" si="6">COUNTIF($E8:$Y8,7)</f>
        <v>0</v>
      </c>
      <c r="AJ8" s="133">
        <f t="shared" ref="AJ8:AJ35" si="7">COUNTIF($E8:$Y8,8)</f>
        <v>0</v>
      </c>
      <c r="AK8" s="133">
        <f t="shared" ref="AK8:AK35" si="8">COUNTIF($E8:$Y8,9)</f>
        <v>1</v>
      </c>
      <c r="AL8" s="133">
        <f t="shared" ref="AL8:AL35" si="9">COUNTIF($E8:$Y8,10)</f>
        <v>0</v>
      </c>
    </row>
    <row r="9" spans="1:38" ht="11.25" customHeight="1">
      <c r="A9" s="135">
        <f ca="1">'2011 Statistik VF'!B10</f>
        <v>2</v>
      </c>
      <c r="B9" s="136">
        <f ca="1">'2011 Statistik VF'!C10</f>
        <v>535</v>
      </c>
      <c r="C9" s="137" t="str">
        <f ca="1">'2011 Statistik VF'!D10</f>
        <v>Pohl, Michael</v>
      </c>
      <c r="E9" s="136">
        <f ca="1">'2011 Statistik VF'!F10</f>
        <v>2</v>
      </c>
      <c r="F9" s="136">
        <f ca="1">'2011 Statistik VF'!G10</f>
        <v>3</v>
      </c>
      <c r="G9" s="136">
        <f ca="1">'2011 Statistik VF'!H10</f>
        <v>4</v>
      </c>
      <c r="H9" s="136">
        <f ca="1">'2011 Statistik VF'!I10</f>
        <v>1</v>
      </c>
      <c r="I9" s="136">
        <f ca="1">'2011 Statistik VF'!J10</f>
        <v>2</v>
      </c>
      <c r="J9" s="136">
        <f ca="1">'2011 Statistik VF'!K10</f>
        <v>2</v>
      </c>
      <c r="K9" s="136">
        <f ca="1">'2011 Statistik VF'!L10</f>
        <v>2</v>
      </c>
      <c r="L9" s="136">
        <f ca="1">'2011 Statistik VF'!M10</f>
        <v>2</v>
      </c>
      <c r="M9" s="136">
        <f ca="1">'2011 Statistik VF'!N10</f>
        <v>1</v>
      </c>
      <c r="N9" s="136">
        <f ca="1">'2011 Statistik VF'!O10</f>
        <v>4</v>
      </c>
      <c r="O9" s="136">
        <f ca="1">'2011 Statistik VF'!P10</f>
        <v>9</v>
      </c>
      <c r="P9" s="136">
        <f ca="1">'2011 Statistik VF'!Q10</f>
        <v>1</v>
      </c>
      <c r="Q9" s="136">
        <f ca="1">'2011 Statistik VF'!R10</f>
        <v>3</v>
      </c>
      <c r="R9" s="136">
        <f ca="1">'2011 Statistik VF'!S10</f>
        <v>1</v>
      </c>
      <c r="S9" s="136" t="str">
        <f ca="1">'2011 Statistik VF'!T10</f>
        <v>-</v>
      </c>
      <c r="T9" s="136" t="str">
        <f ca="1">'2011 Statistik VF'!U10</f>
        <v>-</v>
      </c>
      <c r="U9" s="136">
        <f ca="1">'2011 Statistik VF'!V10</f>
        <v>10</v>
      </c>
      <c r="V9" s="136">
        <f ca="1">'2011 Statistik VF'!W10</f>
        <v>1</v>
      </c>
      <c r="W9" s="136">
        <f ca="1">'2011 Statistik VF'!X10</f>
        <v>1</v>
      </c>
      <c r="X9" s="136" t="str">
        <f ca="1">'2011 Statistik VF'!Y10</f>
        <v>-</v>
      </c>
      <c r="Y9" s="136" t="str">
        <f ca="1">'2011 Statistik VF'!Z10</f>
        <v>-</v>
      </c>
      <c r="Z9" s="130"/>
      <c r="AA9" s="139">
        <f ca="1">'2011 Statistik VF'!BX10</f>
        <v>120.53</v>
      </c>
      <c r="AB9" s="130"/>
      <c r="AC9" s="133">
        <f t="shared" si="0"/>
        <v>6</v>
      </c>
      <c r="AD9" s="133">
        <f t="shared" si="1"/>
        <v>5</v>
      </c>
      <c r="AE9" s="133">
        <f t="shared" si="2"/>
        <v>2</v>
      </c>
      <c r="AF9" s="133">
        <f t="shared" si="3"/>
        <v>2</v>
      </c>
      <c r="AG9" s="133">
        <f t="shared" si="4"/>
        <v>0</v>
      </c>
      <c r="AH9" s="133">
        <f t="shared" si="5"/>
        <v>0</v>
      </c>
      <c r="AI9" s="133">
        <f t="shared" si="6"/>
        <v>0</v>
      </c>
      <c r="AJ9" s="133">
        <f t="shared" si="7"/>
        <v>0</v>
      </c>
      <c r="AK9" s="133">
        <f t="shared" si="8"/>
        <v>1</v>
      </c>
      <c r="AL9" s="133">
        <f t="shared" si="9"/>
        <v>1</v>
      </c>
    </row>
    <row r="10" spans="1:38" ht="11.25" customHeight="1">
      <c r="A10" s="135">
        <f ca="1">'2011 Statistik VF'!B11</f>
        <v>3</v>
      </c>
      <c r="B10" s="136">
        <f ca="1">'2011 Statistik VF'!C11</f>
        <v>539</v>
      </c>
      <c r="C10" s="137" t="str">
        <f ca="1">'2011 Statistik VF'!D11</f>
        <v>Fischer, Sebastian</v>
      </c>
      <c r="E10" s="136">
        <f ca="1">'2011 Statistik VF'!F11</f>
        <v>1</v>
      </c>
      <c r="F10" s="136">
        <f ca="1">'2011 Statistik VF'!G11</f>
        <v>2</v>
      </c>
      <c r="G10" s="136">
        <f ca="1">'2011 Statistik VF'!H11</f>
        <v>1</v>
      </c>
      <c r="H10" s="136">
        <f ca="1">'2011 Statistik VF'!I11</f>
        <v>10</v>
      </c>
      <c r="I10" s="136">
        <f ca="1">'2011 Statistik VF'!J11</f>
        <v>4</v>
      </c>
      <c r="J10" s="136" t="str">
        <f ca="1">'2011 Statistik VF'!K11</f>
        <v>-</v>
      </c>
      <c r="K10" s="136" t="str">
        <f ca="1">'2011 Statistik VF'!L11</f>
        <v>-</v>
      </c>
      <c r="L10" s="136" t="str">
        <f ca="1">'2011 Statistik VF'!M11</f>
        <v>-</v>
      </c>
      <c r="M10" s="136">
        <f ca="1">'2011 Statistik VF'!N11</f>
        <v>4</v>
      </c>
      <c r="N10" s="136">
        <f ca="1">'2011 Statistik VF'!O11</f>
        <v>5</v>
      </c>
      <c r="O10" s="136">
        <f ca="1">'2011 Statistik VF'!P11</f>
        <v>2</v>
      </c>
      <c r="P10" s="136">
        <f ca="1">'2011 Statistik VF'!Q11</f>
        <v>3</v>
      </c>
      <c r="Q10" s="136">
        <f ca="1">'2011 Statistik VF'!R11</f>
        <v>2</v>
      </c>
      <c r="R10" s="136">
        <f ca="1">'2011 Statistik VF'!S11</f>
        <v>4</v>
      </c>
      <c r="S10" s="136" t="str">
        <f ca="1">'2011 Statistik VF'!T11</f>
        <v>-</v>
      </c>
      <c r="T10" s="136" t="str">
        <f ca="1">'2011 Statistik VF'!U11</f>
        <v>-</v>
      </c>
      <c r="U10" s="136">
        <f ca="1">'2011 Statistik VF'!V11</f>
        <v>2</v>
      </c>
      <c r="V10" s="136">
        <f ca="1">'2011 Statistik VF'!W11</f>
        <v>4</v>
      </c>
      <c r="W10" s="136">
        <f ca="1">'2011 Statistik VF'!X11</f>
        <v>4</v>
      </c>
      <c r="X10" s="136">
        <f ca="1">'2011 Statistik VF'!Y11</f>
        <v>1</v>
      </c>
      <c r="Y10" s="136">
        <f ca="1">'2011 Statistik VF'!Z11</f>
        <v>1</v>
      </c>
      <c r="Z10" s="130"/>
      <c r="AA10" s="139">
        <f ca="1">'2011 Statistik VF'!BX11</f>
        <v>111.24000000000001</v>
      </c>
      <c r="AB10" s="130"/>
      <c r="AC10" s="133">
        <f t="shared" si="0"/>
        <v>4</v>
      </c>
      <c r="AD10" s="133">
        <f t="shared" si="1"/>
        <v>4</v>
      </c>
      <c r="AE10" s="133">
        <f t="shared" si="2"/>
        <v>1</v>
      </c>
      <c r="AF10" s="133">
        <f t="shared" si="3"/>
        <v>5</v>
      </c>
      <c r="AG10" s="133">
        <f t="shared" si="4"/>
        <v>1</v>
      </c>
      <c r="AH10" s="133">
        <f t="shared" si="5"/>
        <v>0</v>
      </c>
      <c r="AI10" s="133">
        <f t="shared" si="6"/>
        <v>0</v>
      </c>
      <c r="AJ10" s="133">
        <f t="shared" si="7"/>
        <v>0</v>
      </c>
      <c r="AK10" s="133">
        <f t="shared" si="8"/>
        <v>0</v>
      </c>
      <c r="AL10" s="133">
        <f t="shared" si="9"/>
        <v>1</v>
      </c>
    </row>
    <row r="11" spans="1:38" ht="11.25" customHeight="1">
      <c r="A11" s="135">
        <f ca="1">'2011 Statistik VF'!B12</f>
        <v>4</v>
      </c>
      <c r="B11" s="136">
        <f ca="1">'2011 Statistik VF'!C12</f>
        <v>533</v>
      </c>
      <c r="C11" s="137" t="str">
        <f ca="1">'2011 Statistik VF'!D12</f>
        <v>Zellner, Michael</v>
      </c>
      <c r="E11" s="136">
        <f ca="1">'2011 Statistik VF'!F12</f>
        <v>3</v>
      </c>
      <c r="F11" s="136">
        <f ca="1">'2011 Statistik VF'!G12</f>
        <v>4</v>
      </c>
      <c r="G11" s="136">
        <f ca="1">'2011 Statistik VF'!H12</f>
        <v>3</v>
      </c>
      <c r="H11" s="136">
        <f ca="1">'2011 Statistik VF'!I12</f>
        <v>3</v>
      </c>
      <c r="I11" s="136">
        <f ca="1">'2011 Statistik VF'!J12</f>
        <v>3</v>
      </c>
      <c r="J11" s="136">
        <f ca="1">'2011 Statistik VF'!K12</f>
        <v>4</v>
      </c>
      <c r="K11" s="136">
        <f ca="1">'2011 Statistik VF'!L12</f>
        <v>3</v>
      </c>
      <c r="L11" s="136">
        <f ca="1">'2011 Statistik VF'!M12</f>
        <v>3</v>
      </c>
      <c r="M11" s="136">
        <f ca="1">'2011 Statistik VF'!N12</f>
        <v>5</v>
      </c>
      <c r="N11" s="136">
        <f ca="1">'2011 Statistik VF'!O12</f>
        <v>3</v>
      </c>
      <c r="O11" s="136">
        <f ca="1">'2011 Statistik VF'!P12</f>
        <v>3</v>
      </c>
      <c r="P11" s="136">
        <f ca="1">'2011 Statistik VF'!Q12</f>
        <v>2</v>
      </c>
      <c r="Q11" s="136">
        <f ca="1">'2011 Statistik VF'!R12</f>
        <v>7</v>
      </c>
      <c r="R11" s="136">
        <f ca="1">'2011 Statistik VF'!S12</f>
        <v>5</v>
      </c>
      <c r="S11" s="136" t="str">
        <f ca="1">'2011 Statistik VF'!T12</f>
        <v>-</v>
      </c>
      <c r="T11" s="136" t="str">
        <f ca="1">'2011 Statistik VF'!U12</f>
        <v>-</v>
      </c>
      <c r="U11" s="136">
        <f ca="1">'2011 Statistik VF'!V12</f>
        <v>3</v>
      </c>
      <c r="V11" s="136">
        <f ca="1">'2011 Statistik VF'!W12</f>
        <v>3</v>
      </c>
      <c r="W11" s="136">
        <f ca="1">'2011 Statistik VF'!X12</f>
        <v>3</v>
      </c>
      <c r="X11" s="136">
        <f ca="1">'2011 Statistik VF'!Y12</f>
        <v>2</v>
      </c>
      <c r="Y11" s="136">
        <f ca="1">'2011 Statistik VF'!Z12</f>
        <v>2</v>
      </c>
      <c r="Z11" s="130"/>
      <c r="AA11" s="139">
        <f ca="1">'2011 Statistik VF'!BX12</f>
        <v>102.9</v>
      </c>
      <c r="AB11" s="130"/>
      <c r="AC11" s="133">
        <f t="shared" si="0"/>
        <v>0</v>
      </c>
      <c r="AD11" s="133">
        <f t="shared" si="1"/>
        <v>3</v>
      </c>
      <c r="AE11" s="133">
        <f t="shared" si="2"/>
        <v>11</v>
      </c>
      <c r="AF11" s="133">
        <f t="shared" si="3"/>
        <v>2</v>
      </c>
      <c r="AG11" s="133">
        <f t="shared" si="4"/>
        <v>2</v>
      </c>
      <c r="AH11" s="133">
        <f t="shared" si="5"/>
        <v>0</v>
      </c>
      <c r="AI11" s="133">
        <f t="shared" si="6"/>
        <v>1</v>
      </c>
      <c r="AJ11" s="133">
        <f t="shared" si="7"/>
        <v>0</v>
      </c>
      <c r="AK11" s="133">
        <f t="shared" si="8"/>
        <v>0</v>
      </c>
      <c r="AL11" s="133">
        <f t="shared" si="9"/>
        <v>0</v>
      </c>
    </row>
    <row r="12" spans="1:38" ht="11.25" customHeight="1">
      <c r="A12" s="135">
        <f ca="1">'2011 Statistik VF'!B13</f>
        <v>5</v>
      </c>
      <c r="B12" s="136">
        <f ca="1">'2011 Statistik VF'!C13</f>
        <v>540</v>
      </c>
      <c r="C12" s="137" t="str">
        <f ca="1">'2011 Statistik VF'!D13</f>
        <v>Szczepanik, Jakub</v>
      </c>
      <c r="E12" s="136">
        <f ca="1">'2011 Statistik VF'!F13</f>
        <v>5</v>
      </c>
      <c r="F12" s="136">
        <f ca="1">'2011 Statistik VF'!G13</f>
        <v>9</v>
      </c>
      <c r="G12" s="136">
        <f ca="1">'2011 Statistik VF'!H13</f>
        <v>5</v>
      </c>
      <c r="H12" s="136">
        <f ca="1">'2011 Statistik VF'!I13</f>
        <v>7</v>
      </c>
      <c r="I12" s="136">
        <f ca="1">'2011 Statistik VF'!J13</f>
        <v>7</v>
      </c>
      <c r="J12" s="136">
        <f ca="1">'2011 Statistik VF'!K13</f>
        <v>3</v>
      </c>
      <c r="K12" s="136">
        <f ca="1">'2011 Statistik VF'!L13</f>
        <v>4</v>
      </c>
      <c r="L12" s="136">
        <f ca="1">'2011 Statistik VF'!M13</f>
        <v>4</v>
      </c>
      <c r="M12" s="136">
        <f ca="1">'2011 Statistik VF'!N13</f>
        <v>3</v>
      </c>
      <c r="N12" s="136">
        <f ca="1">'2011 Statistik VF'!O13</f>
        <v>2</v>
      </c>
      <c r="O12" s="136">
        <f ca="1">'2011 Statistik VF'!P13</f>
        <v>5</v>
      </c>
      <c r="P12" s="136">
        <f ca="1">'2011 Statistik VF'!Q13</f>
        <v>8</v>
      </c>
      <c r="Q12" s="136">
        <f ca="1">'2011 Statistik VF'!R13</f>
        <v>9</v>
      </c>
      <c r="R12" s="136">
        <f ca="1">'2011 Statistik VF'!S13</f>
        <v>3</v>
      </c>
      <c r="S12" s="136" t="str">
        <f ca="1">'2011 Statistik VF'!T13</f>
        <v>-</v>
      </c>
      <c r="T12" s="136" t="str">
        <f ca="1">'2011 Statistik VF'!U13</f>
        <v>-</v>
      </c>
      <c r="U12" s="136">
        <f ca="1">'2011 Statistik VF'!V13</f>
        <v>4</v>
      </c>
      <c r="V12" s="136">
        <f ca="1">'2011 Statistik VF'!W13</f>
        <v>5</v>
      </c>
      <c r="W12" s="136">
        <f ca="1">'2011 Statistik VF'!X13</f>
        <v>2</v>
      </c>
      <c r="X12" s="136">
        <f ca="1">'2011 Statistik VF'!Y13</f>
        <v>5</v>
      </c>
      <c r="Y12" s="136">
        <f ca="1">'2011 Statistik VF'!Z13</f>
        <v>3</v>
      </c>
      <c r="Z12" s="130"/>
      <c r="AA12" s="139">
        <f ca="1">'2011 Statistik VF'!BX13</f>
        <v>79.5</v>
      </c>
      <c r="AB12" s="130"/>
      <c r="AC12" s="133">
        <f t="shared" si="0"/>
        <v>0</v>
      </c>
      <c r="AD12" s="133">
        <f t="shared" si="1"/>
        <v>2</v>
      </c>
      <c r="AE12" s="133">
        <f t="shared" si="2"/>
        <v>4</v>
      </c>
      <c r="AF12" s="133">
        <f t="shared" si="3"/>
        <v>3</v>
      </c>
      <c r="AG12" s="133">
        <f t="shared" si="4"/>
        <v>5</v>
      </c>
      <c r="AH12" s="133">
        <f t="shared" si="5"/>
        <v>0</v>
      </c>
      <c r="AI12" s="133">
        <f t="shared" si="6"/>
        <v>2</v>
      </c>
      <c r="AJ12" s="133">
        <f t="shared" si="7"/>
        <v>1</v>
      </c>
      <c r="AK12" s="133">
        <f t="shared" si="8"/>
        <v>2</v>
      </c>
      <c r="AL12" s="133">
        <f t="shared" si="9"/>
        <v>0</v>
      </c>
    </row>
    <row r="13" spans="1:38" ht="11.25" customHeight="1">
      <c r="A13" s="135">
        <f ca="1">'2011 Statistik VF'!B14</f>
        <v>6</v>
      </c>
      <c r="B13" s="136">
        <f ca="1">'2011 Statistik VF'!C14</f>
        <v>554</v>
      </c>
      <c r="C13" s="137" t="str">
        <f ca="1">'2011 Statistik VF'!D14</f>
        <v>Höfle, Dirk</v>
      </c>
      <c r="E13" s="136" t="str">
        <f ca="1">'2011 Statistik VF'!F14</f>
        <v>-</v>
      </c>
      <c r="F13" s="136" t="str">
        <f ca="1">'2011 Statistik VF'!G14</f>
        <v>-</v>
      </c>
      <c r="G13" s="136" t="str">
        <f ca="1">'2011 Statistik VF'!H14</f>
        <v>-</v>
      </c>
      <c r="H13" s="136">
        <f ca="1">'2011 Statistik VF'!I14</f>
        <v>5</v>
      </c>
      <c r="I13" s="136">
        <f ca="1">'2011 Statistik VF'!J14</f>
        <v>9</v>
      </c>
      <c r="J13" s="136" t="str">
        <f ca="1">'2011 Statistik VF'!K14</f>
        <v>-</v>
      </c>
      <c r="K13" s="136" t="str">
        <f ca="1">'2011 Statistik VF'!L14</f>
        <v>-</v>
      </c>
      <c r="L13" s="136" t="str">
        <f ca="1">'2011 Statistik VF'!M14</f>
        <v>-</v>
      </c>
      <c r="M13" s="136">
        <f ca="1">'2011 Statistik VF'!N14</f>
        <v>6</v>
      </c>
      <c r="N13" s="136">
        <f ca="1">'2011 Statistik VF'!O14</f>
        <v>6</v>
      </c>
      <c r="O13" s="136">
        <f ca="1">'2011 Statistik VF'!P14</f>
        <v>4</v>
      </c>
      <c r="P13" s="136">
        <f ca="1">'2011 Statistik VF'!Q14</f>
        <v>5</v>
      </c>
      <c r="Q13" s="136">
        <f ca="1">'2011 Statistik VF'!R14</f>
        <v>8</v>
      </c>
      <c r="R13" s="136">
        <f ca="1">'2011 Statistik VF'!S14</f>
        <v>6</v>
      </c>
      <c r="S13" s="136" t="str">
        <f ca="1">'2011 Statistik VF'!T14</f>
        <v>-</v>
      </c>
      <c r="T13" s="136" t="str">
        <f ca="1">'2011 Statistik VF'!U14</f>
        <v>-</v>
      </c>
      <c r="U13" s="136">
        <f ca="1">'2011 Statistik VF'!V14</f>
        <v>5</v>
      </c>
      <c r="V13" s="136">
        <f ca="1">'2011 Statistik VF'!W14</f>
        <v>6</v>
      </c>
      <c r="W13" s="136">
        <f ca="1">'2011 Statistik VF'!X14</f>
        <v>10</v>
      </c>
      <c r="X13" s="136" t="str">
        <f ca="1">'2011 Statistik VF'!Y14</f>
        <v>-</v>
      </c>
      <c r="Y13" s="136" t="str">
        <f ca="1">'2011 Statistik VF'!Z14</f>
        <v>-</v>
      </c>
      <c r="Z13" s="130"/>
      <c r="AA13" s="139">
        <f ca="1">'2011 Statistik VF'!BX14</f>
        <v>40.989999999999995</v>
      </c>
      <c r="AB13" s="130"/>
      <c r="AC13" s="133">
        <f t="shared" si="0"/>
        <v>0</v>
      </c>
      <c r="AD13" s="133">
        <f t="shared" si="1"/>
        <v>0</v>
      </c>
      <c r="AE13" s="133">
        <f t="shared" si="2"/>
        <v>0</v>
      </c>
      <c r="AF13" s="133">
        <f t="shared" si="3"/>
        <v>1</v>
      </c>
      <c r="AG13" s="133">
        <f t="shared" si="4"/>
        <v>3</v>
      </c>
      <c r="AH13" s="133">
        <f t="shared" si="5"/>
        <v>4</v>
      </c>
      <c r="AI13" s="133">
        <f t="shared" si="6"/>
        <v>0</v>
      </c>
      <c r="AJ13" s="133">
        <f t="shared" si="7"/>
        <v>1</v>
      </c>
      <c r="AK13" s="133">
        <f t="shared" si="8"/>
        <v>1</v>
      </c>
      <c r="AL13" s="133">
        <f t="shared" si="9"/>
        <v>1</v>
      </c>
    </row>
    <row r="14" spans="1:38" ht="11.25" customHeight="1">
      <c r="A14" s="135">
        <f ca="1">'2011 Statistik VF'!B15</f>
        <v>7</v>
      </c>
      <c r="B14" s="136">
        <f ca="1">'2011 Statistik VF'!C15</f>
        <v>542</v>
      </c>
      <c r="C14" s="137" t="str">
        <f ca="1">'2011 Statistik VF'!D15</f>
        <v>Kraus, Gabriele</v>
      </c>
      <c r="E14" s="136">
        <f ca="1">'2011 Statistik VF'!F15</f>
        <v>8</v>
      </c>
      <c r="F14" s="136">
        <f ca="1">'2011 Statistik VF'!G15</f>
        <v>7</v>
      </c>
      <c r="G14" s="136">
        <f ca="1">'2011 Statistik VF'!H15</f>
        <v>6</v>
      </c>
      <c r="H14" s="136">
        <f ca="1">'2011 Statistik VF'!I15</f>
        <v>6</v>
      </c>
      <c r="I14" s="136">
        <f ca="1">'2011 Statistik VF'!J15</f>
        <v>8</v>
      </c>
      <c r="J14" s="136">
        <f ca="1">'2011 Statistik VF'!K15</f>
        <v>5</v>
      </c>
      <c r="K14" s="136">
        <f ca="1">'2011 Statistik VF'!L15</f>
        <v>5</v>
      </c>
      <c r="L14" s="136">
        <f ca="1">'2011 Statistik VF'!M15</f>
        <v>6</v>
      </c>
      <c r="M14" s="136">
        <f ca="1">'2011 Statistik VF'!N15</f>
        <v>10</v>
      </c>
      <c r="N14" s="136">
        <f ca="1">'2011 Statistik VF'!O15</f>
        <v>8</v>
      </c>
      <c r="O14" s="136">
        <f ca="1">'2011 Statistik VF'!P15</f>
        <v>7</v>
      </c>
      <c r="P14" s="136">
        <f ca="1">'2011 Statistik VF'!Q15</f>
        <v>9</v>
      </c>
      <c r="Q14" s="136">
        <f ca="1">'2011 Statistik VF'!R15</f>
        <v>10</v>
      </c>
      <c r="R14" s="136" t="str">
        <f ca="1">'2011 Statistik VF'!S15</f>
        <v>-</v>
      </c>
      <c r="S14" s="136" t="str">
        <f ca="1">'2011 Statistik VF'!T15</f>
        <v>-</v>
      </c>
      <c r="T14" s="136" t="str">
        <f ca="1">'2011 Statistik VF'!U15</f>
        <v>-</v>
      </c>
      <c r="U14" s="136">
        <f ca="1">'2011 Statistik VF'!V15</f>
        <v>7</v>
      </c>
      <c r="V14" s="136">
        <f ca="1">'2011 Statistik VF'!W15</f>
        <v>9</v>
      </c>
      <c r="W14" s="136">
        <f ca="1">'2011 Statistik VF'!X15</f>
        <v>7</v>
      </c>
      <c r="X14" s="136">
        <f ca="1">'2011 Statistik VF'!Y15</f>
        <v>3</v>
      </c>
      <c r="Y14" s="136">
        <f ca="1">'2011 Statistik VF'!Z15</f>
        <v>4</v>
      </c>
      <c r="Z14" s="130"/>
      <c r="AA14" s="139">
        <f ca="1">'2011 Statistik VF'!BX15</f>
        <v>36.89</v>
      </c>
      <c r="AB14" s="130"/>
      <c r="AC14" s="133">
        <f t="shared" si="0"/>
        <v>0</v>
      </c>
      <c r="AD14" s="133">
        <f t="shared" si="1"/>
        <v>0</v>
      </c>
      <c r="AE14" s="133">
        <f t="shared" si="2"/>
        <v>1</v>
      </c>
      <c r="AF14" s="133">
        <f t="shared" si="3"/>
        <v>1</v>
      </c>
      <c r="AG14" s="133">
        <f t="shared" si="4"/>
        <v>2</v>
      </c>
      <c r="AH14" s="133">
        <f t="shared" si="5"/>
        <v>3</v>
      </c>
      <c r="AI14" s="133">
        <f t="shared" si="6"/>
        <v>4</v>
      </c>
      <c r="AJ14" s="133">
        <f t="shared" si="7"/>
        <v>3</v>
      </c>
      <c r="AK14" s="133">
        <f t="shared" si="8"/>
        <v>2</v>
      </c>
      <c r="AL14" s="133">
        <f t="shared" si="9"/>
        <v>2</v>
      </c>
    </row>
    <row r="15" spans="1:38" ht="11.25" customHeight="1">
      <c r="A15" s="135">
        <f ca="1">'2011 Statistik VF'!B16</f>
        <v>8</v>
      </c>
      <c r="B15" s="136">
        <f ca="1">'2011 Statistik VF'!C16</f>
        <v>532</v>
      </c>
      <c r="C15" s="137" t="str">
        <f ca="1">'2011 Statistik VF'!D16</f>
        <v>Malchow, Jörn</v>
      </c>
      <c r="E15" s="136">
        <f ca="1">'2011 Statistik VF'!F16</f>
        <v>7</v>
      </c>
      <c r="F15" s="136">
        <f ca="1">'2011 Statistik VF'!G16</f>
        <v>8</v>
      </c>
      <c r="G15" s="136">
        <f ca="1">'2011 Statistik VF'!H16</f>
        <v>8</v>
      </c>
      <c r="H15" s="136">
        <f ca="1">'2011 Statistik VF'!I16</f>
        <v>9</v>
      </c>
      <c r="I15" s="136">
        <f ca="1">'2011 Statistik VF'!J16</f>
        <v>5</v>
      </c>
      <c r="J15" s="136">
        <f ca="1">'2011 Statistik VF'!K16</f>
        <v>6</v>
      </c>
      <c r="K15" s="136">
        <f ca="1">'2011 Statistik VF'!L16</f>
        <v>6</v>
      </c>
      <c r="L15" s="136">
        <f ca="1">'2011 Statistik VF'!M16</f>
        <v>5</v>
      </c>
      <c r="M15" s="136">
        <f ca="1">'2011 Statistik VF'!N16</f>
        <v>7</v>
      </c>
      <c r="N15" s="136" t="str">
        <f ca="1">'2011 Statistik VF'!O16</f>
        <v>-</v>
      </c>
      <c r="O15" s="136">
        <f ca="1">'2011 Statistik VF'!P16</f>
        <v>9</v>
      </c>
      <c r="P15" s="136">
        <f ca="1">'2011 Statistik VF'!Q16</f>
        <v>6</v>
      </c>
      <c r="Q15" s="136">
        <f ca="1">'2011 Statistik VF'!R16</f>
        <v>6</v>
      </c>
      <c r="R15" s="136" t="str">
        <f ca="1">'2011 Statistik VF'!S16</f>
        <v>-</v>
      </c>
      <c r="S15" s="136" t="str">
        <f ca="1">'2011 Statistik VF'!T16</f>
        <v>-</v>
      </c>
      <c r="T15" s="136" t="str">
        <f ca="1">'2011 Statistik VF'!U16</f>
        <v>-</v>
      </c>
      <c r="U15" s="136">
        <f ca="1">'2011 Statistik VF'!V16</f>
        <v>9</v>
      </c>
      <c r="V15" s="136">
        <f ca="1">'2011 Statistik VF'!W16</f>
        <v>10</v>
      </c>
      <c r="W15" s="136">
        <f ca="1">'2011 Statistik VF'!X16</f>
        <v>8</v>
      </c>
      <c r="X15" s="136">
        <f ca="1">'2011 Statistik VF'!Y16</f>
        <v>4</v>
      </c>
      <c r="Y15" s="136" t="str">
        <f ca="1">'2011 Statistik VF'!Z16</f>
        <v>-</v>
      </c>
      <c r="Z15" s="130"/>
      <c r="AA15" s="139">
        <f ca="1">'2011 Statistik VF'!BX16</f>
        <v>34.5</v>
      </c>
      <c r="AB15" s="130"/>
      <c r="AC15" s="133">
        <f t="shared" si="0"/>
        <v>0</v>
      </c>
      <c r="AD15" s="133">
        <f t="shared" si="1"/>
        <v>0</v>
      </c>
      <c r="AE15" s="133">
        <f t="shared" si="2"/>
        <v>0</v>
      </c>
      <c r="AF15" s="133">
        <f t="shared" si="3"/>
        <v>1</v>
      </c>
      <c r="AG15" s="133">
        <f t="shared" si="4"/>
        <v>2</v>
      </c>
      <c r="AH15" s="133">
        <f t="shared" si="5"/>
        <v>4</v>
      </c>
      <c r="AI15" s="133">
        <f t="shared" si="6"/>
        <v>2</v>
      </c>
      <c r="AJ15" s="133">
        <f t="shared" si="7"/>
        <v>3</v>
      </c>
      <c r="AK15" s="133">
        <f t="shared" si="8"/>
        <v>3</v>
      </c>
      <c r="AL15" s="133">
        <f t="shared" si="9"/>
        <v>1</v>
      </c>
    </row>
    <row r="16" spans="1:38" ht="11.25" customHeight="1">
      <c r="A16" s="135">
        <f ca="1">'2011 Statistik VF'!B17</f>
        <v>9</v>
      </c>
      <c r="B16" s="136">
        <f ca="1">'2011 Statistik VF'!C17</f>
        <v>553</v>
      </c>
      <c r="C16" s="137" t="str">
        <f ca="1">'2011 Statistik VF'!D17</f>
        <v>Schlieger, Vera</v>
      </c>
      <c r="E16" s="136" t="str">
        <f ca="1">'2011 Statistik VF'!F17</f>
        <v>-</v>
      </c>
      <c r="F16" s="136" t="str">
        <f ca="1">'2011 Statistik VF'!G17</f>
        <v>-</v>
      </c>
      <c r="G16" s="136" t="str">
        <f ca="1">'2011 Statistik VF'!H17</f>
        <v>-</v>
      </c>
      <c r="H16" s="136">
        <f ca="1">'2011 Statistik VF'!I17</f>
        <v>8</v>
      </c>
      <c r="I16" s="136">
        <f ca="1">'2011 Statistik VF'!J17</f>
        <v>6</v>
      </c>
      <c r="J16" s="136" t="str">
        <f ca="1">'2011 Statistik VF'!K17</f>
        <v>-</v>
      </c>
      <c r="K16" s="136" t="str">
        <f ca="1">'2011 Statistik VF'!L17</f>
        <v>-</v>
      </c>
      <c r="L16" s="136" t="str">
        <f ca="1">'2011 Statistik VF'!M17</f>
        <v>-</v>
      </c>
      <c r="M16" s="136">
        <f ca="1">'2011 Statistik VF'!N17</f>
        <v>9</v>
      </c>
      <c r="N16" s="136">
        <f ca="1">'2011 Statistik VF'!O17</f>
        <v>7</v>
      </c>
      <c r="O16" s="136">
        <f ca="1">'2011 Statistik VF'!P17</f>
        <v>6</v>
      </c>
      <c r="P16" s="136">
        <f ca="1">'2011 Statistik VF'!Q17</f>
        <v>7</v>
      </c>
      <c r="Q16" s="136">
        <f ca="1">'2011 Statistik VF'!R17</f>
        <v>5</v>
      </c>
      <c r="R16" s="136">
        <f ca="1">'2011 Statistik VF'!S17</f>
        <v>7</v>
      </c>
      <c r="S16" s="136" t="str">
        <f ca="1">'2011 Statistik VF'!T17</f>
        <v>-</v>
      </c>
      <c r="T16" s="136" t="str">
        <f ca="1">'2011 Statistik VF'!U17</f>
        <v>-</v>
      </c>
      <c r="U16" s="136">
        <f ca="1">'2011 Statistik VF'!V17</f>
        <v>6</v>
      </c>
      <c r="V16" s="136">
        <f ca="1">'2011 Statistik VF'!W17</f>
        <v>7</v>
      </c>
      <c r="W16" s="136">
        <f ca="1">'2011 Statistik VF'!X17</f>
        <v>9</v>
      </c>
      <c r="X16" s="136" t="str">
        <f ca="1">'2011 Statistik VF'!Y17</f>
        <v>-</v>
      </c>
      <c r="Y16" s="136" t="str">
        <f ca="1">'2011 Statistik VF'!Z17</f>
        <v>-</v>
      </c>
      <c r="Z16" s="130"/>
      <c r="AA16" s="139">
        <f ca="1">'2011 Statistik VF'!BX17</f>
        <v>33.08</v>
      </c>
      <c r="AB16" s="130"/>
      <c r="AC16" s="133">
        <f t="shared" si="0"/>
        <v>0</v>
      </c>
      <c r="AD16" s="133">
        <f t="shared" si="1"/>
        <v>0</v>
      </c>
      <c r="AE16" s="133">
        <f t="shared" si="2"/>
        <v>0</v>
      </c>
      <c r="AF16" s="133">
        <f t="shared" si="3"/>
        <v>0</v>
      </c>
      <c r="AG16" s="133">
        <f t="shared" si="4"/>
        <v>1</v>
      </c>
      <c r="AH16" s="133">
        <f t="shared" si="5"/>
        <v>3</v>
      </c>
      <c r="AI16" s="133">
        <f t="shared" si="6"/>
        <v>4</v>
      </c>
      <c r="AJ16" s="133">
        <f t="shared" si="7"/>
        <v>1</v>
      </c>
      <c r="AK16" s="133">
        <f t="shared" si="8"/>
        <v>2</v>
      </c>
      <c r="AL16" s="133">
        <f t="shared" si="9"/>
        <v>0</v>
      </c>
    </row>
    <row r="17" spans="1:38" ht="11.25" customHeight="1">
      <c r="A17" s="135">
        <f ca="1">'2011 Statistik VF'!B18</f>
        <v>10</v>
      </c>
      <c r="B17" s="136">
        <f ca="1">'2011 Statistik VF'!C18</f>
        <v>537</v>
      </c>
      <c r="C17" s="137" t="str">
        <f ca="1">'2011 Statistik VF'!D18</f>
        <v>Haarkötter, Sven</v>
      </c>
      <c r="E17" s="136">
        <f ca="1">'2011 Statistik VF'!F18</f>
        <v>6</v>
      </c>
      <c r="F17" s="136">
        <f ca="1">'2011 Statistik VF'!G18</f>
        <v>6</v>
      </c>
      <c r="G17" s="136">
        <f ca="1">'2011 Statistik VF'!H18</f>
        <v>7</v>
      </c>
      <c r="H17" s="136">
        <f ca="1">'2011 Statistik VF'!I18</f>
        <v>4</v>
      </c>
      <c r="I17" s="136">
        <f ca="1">'2011 Statistik VF'!J18</f>
        <v>10</v>
      </c>
      <c r="J17" s="136" t="str">
        <f ca="1">'2011 Statistik VF'!K18</f>
        <v>-</v>
      </c>
      <c r="K17" s="136" t="str">
        <f ca="1">'2011 Statistik VF'!L18</f>
        <v>-</v>
      </c>
      <c r="L17" s="136" t="str">
        <f ca="1">'2011 Statistik VF'!M18</f>
        <v>-</v>
      </c>
      <c r="M17" s="136" t="str">
        <f ca="1">'2011 Statistik VF'!N18</f>
        <v>-</v>
      </c>
      <c r="N17" s="136" t="str">
        <f ca="1">'2011 Statistik VF'!O18</f>
        <v>-</v>
      </c>
      <c r="O17" s="136" t="str">
        <f ca="1">'2011 Statistik VF'!P18</f>
        <v>-</v>
      </c>
      <c r="P17" s="136">
        <f ca="1">'2011 Statistik VF'!Q18</f>
        <v>10</v>
      </c>
      <c r="Q17" s="136">
        <f ca="1">'2011 Statistik VF'!R18</f>
        <v>4</v>
      </c>
      <c r="R17" s="136" t="str">
        <f ca="1">'2011 Statistik VF'!S18</f>
        <v>-</v>
      </c>
      <c r="S17" s="136" t="str">
        <f ca="1">'2011 Statistik VF'!T18</f>
        <v>-</v>
      </c>
      <c r="T17" s="136" t="str">
        <f ca="1">'2011 Statistik VF'!U18</f>
        <v>-</v>
      </c>
      <c r="U17" s="136">
        <f ca="1">'2011 Statistik VF'!V18</f>
        <v>8</v>
      </c>
      <c r="V17" s="136">
        <f ca="1">'2011 Statistik VF'!W18</f>
        <v>8</v>
      </c>
      <c r="W17" s="136">
        <f ca="1">'2011 Statistik VF'!X18</f>
        <v>6</v>
      </c>
      <c r="X17" s="136" t="str">
        <f ca="1">'2011 Statistik VF'!Y18</f>
        <v>-</v>
      </c>
      <c r="Y17" s="136" t="str">
        <f ca="1">'2011 Statistik VF'!Z18</f>
        <v>-</v>
      </c>
      <c r="Z17" s="130"/>
      <c r="AA17" s="139">
        <f ca="1">'2011 Statistik VF'!BX18</f>
        <v>32.909999999999997</v>
      </c>
      <c r="AB17" s="130"/>
      <c r="AC17" s="133">
        <f t="shared" si="0"/>
        <v>0</v>
      </c>
      <c r="AD17" s="133">
        <f t="shared" si="1"/>
        <v>0</v>
      </c>
      <c r="AE17" s="133">
        <f t="shared" si="2"/>
        <v>0</v>
      </c>
      <c r="AF17" s="133">
        <f t="shared" si="3"/>
        <v>2</v>
      </c>
      <c r="AG17" s="133">
        <f t="shared" si="4"/>
        <v>0</v>
      </c>
      <c r="AH17" s="133">
        <f t="shared" si="5"/>
        <v>3</v>
      </c>
      <c r="AI17" s="133">
        <f t="shared" si="6"/>
        <v>1</v>
      </c>
      <c r="AJ17" s="133">
        <f t="shared" si="7"/>
        <v>2</v>
      </c>
      <c r="AK17" s="133">
        <f t="shared" si="8"/>
        <v>0</v>
      </c>
      <c r="AL17" s="133">
        <f t="shared" si="9"/>
        <v>2</v>
      </c>
    </row>
    <row r="18" spans="1:38" ht="11.25" customHeight="1">
      <c r="A18" s="135">
        <f ca="1">'2011 Statistik VF'!B19</f>
        <v>11</v>
      </c>
      <c r="B18" s="136">
        <f ca="1">'2011 Statistik VF'!C19</f>
        <v>530</v>
      </c>
      <c r="C18" s="137" t="str">
        <f ca="1">'2011 Statistik VF'!D19</f>
        <v>Groß, Martin</v>
      </c>
      <c r="E18" s="136">
        <f ca="1">'2011 Statistik VF'!F19</f>
        <v>4</v>
      </c>
      <c r="F18" s="136">
        <f ca="1">'2011 Statistik VF'!G19</f>
        <v>5</v>
      </c>
      <c r="G18" s="136" t="str">
        <f ca="1">'2011 Statistik VF'!H19</f>
        <v>-</v>
      </c>
      <c r="H18" s="136" t="str">
        <f ca="1">'2011 Statistik VF'!I19</f>
        <v>-</v>
      </c>
      <c r="I18" s="136" t="str">
        <f ca="1">'2011 Statistik VF'!J19</f>
        <v>-</v>
      </c>
      <c r="J18" s="136" t="str">
        <f ca="1">'2011 Statistik VF'!K19</f>
        <v>-</v>
      </c>
      <c r="K18" s="136" t="str">
        <f ca="1">'2011 Statistik VF'!L19</f>
        <v>-</v>
      </c>
      <c r="L18" s="136" t="str">
        <f ca="1">'2011 Statistik VF'!M19</f>
        <v>-</v>
      </c>
      <c r="M18" s="136">
        <f ca="1">'2011 Statistik VF'!N19</f>
        <v>8</v>
      </c>
      <c r="N18" s="136" t="str">
        <f ca="1">'2011 Statistik VF'!O19</f>
        <v>-</v>
      </c>
      <c r="O18" s="136" t="str">
        <f ca="1">'2011 Statistik VF'!P19</f>
        <v>-</v>
      </c>
      <c r="P18" s="136" t="str">
        <f ca="1">'2011 Statistik VF'!Q19</f>
        <v>-</v>
      </c>
      <c r="Q18" s="136" t="str">
        <f ca="1">'2011 Statistik VF'!R19</f>
        <v>-</v>
      </c>
      <c r="R18" s="136" t="str">
        <f ca="1">'2011 Statistik VF'!S19</f>
        <v>-</v>
      </c>
      <c r="S18" s="136" t="str">
        <f ca="1">'2011 Statistik VF'!T19</f>
        <v>-</v>
      </c>
      <c r="T18" s="136" t="str">
        <f ca="1">'2011 Statistik VF'!U19</f>
        <v>-</v>
      </c>
      <c r="U18" s="136" t="str">
        <f ca="1">'2011 Statistik VF'!V19</f>
        <v>-</v>
      </c>
      <c r="V18" s="136" t="str">
        <f ca="1">'2011 Statistik VF'!W19</f>
        <v>-</v>
      </c>
      <c r="W18" s="136" t="str">
        <f ca="1">'2011 Statistik VF'!X19</f>
        <v>-</v>
      </c>
      <c r="X18" s="136" t="str">
        <f ca="1">'2011 Statistik VF'!Y19</f>
        <v>-</v>
      </c>
      <c r="Y18" s="136" t="str">
        <f ca="1">'2011 Statistik VF'!Z19</f>
        <v>-</v>
      </c>
      <c r="Z18" s="130"/>
      <c r="AA18" s="139">
        <f ca="1">'2011 Statistik VF'!BX19</f>
        <v>13.5</v>
      </c>
      <c r="AB18" s="130"/>
      <c r="AC18" s="133">
        <f t="shared" si="0"/>
        <v>0</v>
      </c>
      <c r="AD18" s="133">
        <f t="shared" si="1"/>
        <v>0</v>
      </c>
      <c r="AE18" s="133">
        <f t="shared" si="2"/>
        <v>0</v>
      </c>
      <c r="AF18" s="133">
        <f t="shared" si="3"/>
        <v>1</v>
      </c>
      <c r="AG18" s="133">
        <f t="shared" si="4"/>
        <v>1</v>
      </c>
      <c r="AH18" s="133">
        <f t="shared" si="5"/>
        <v>0</v>
      </c>
      <c r="AI18" s="133">
        <f t="shared" si="6"/>
        <v>0</v>
      </c>
      <c r="AJ18" s="133">
        <f t="shared" si="7"/>
        <v>1</v>
      </c>
      <c r="AK18" s="133">
        <f t="shared" si="8"/>
        <v>0</v>
      </c>
      <c r="AL18" s="133">
        <f t="shared" si="9"/>
        <v>0</v>
      </c>
    </row>
    <row r="19" spans="1:38" ht="11.25" customHeight="1">
      <c r="A19" s="135"/>
      <c r="B19" s="136"/>
      <c r="C19" s="137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0"/>
      <c r="AA19" s="139">
        <f ca="1">'2011 Statistik VF'!BX20</f>
        <v>0</v>
      </c>
      <c r="AB19" s="130"/>
      <c r="AC19" s="133">
        <f t="shared" si="0"/>
        <v>0</v>
      </c>
      <c r="AD19" s="133">
        <f t="shared" si="1"/>
        <v>0</v>
      </c>
      <c r="AE19" s="133">
        <f t="shared" si="2"/>
        <v>0</v>
      </c>
      <c r="AF19" s="133">
        <f t="shared" si="3"/>
        <v>0</v>
      </c>
      <c r="AG19" s="133">
        <f t="shared" si="4"/>
        <v>0</v>
      </c>
      <c r="AH19" s="133">
        <f t="shared" si="5"/>
        <v>0</v>
      </c>
      <c r="AI19" s="133">
        <f t="shared" si="6"/>
        <v>0</v>
      </c>
      <c r="AJ19" s="133">
        <f t="shared" si="7"/>
        <v>0</v>
      </c>
      <c r="AK19" s="133">
        <f t="shared" si="8"/>
        <v>0</v>
      </c>
      <c r="AL19" s="133">
        <f t="shared" si="9"/>
        <v>0</v>
      </c>
    </row>
    <row r="20" spans="1:38" ht="11.25" customHeight="1">
      <c r="A20" s="135"/>
      <c r="B20" s="136"/>
      <c r="C20" s="137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0"/>
      <c r="AA20" s="139">
        <f ca="1">'2011 Statistik VF'!BX21</f>
        <v>0</v>
      </c>
      <c r="AB20" s="130"/>
      <c r="AC20" s="133">
        <f t="shared" si="0"/>
        <v>0</v>
      </c>
      <c r="AD20" s="133">
        <f t="shared" si="1"/>
        <v>0</v>
      </c>
      <c r="AE20" s="133">
        <f t="shared" si="2"/>
        <v>0</v>
      </c>
      <c r="AF20" s="133">
        <f t="shared" si="3"/>
        <v>0</v>
      </c>
      <c r="AG20" s="133">
        <f t="shared" si="4"/>
        <v>0</v>
      </c>
      <c r="AH20" s="133">
        <f t="shared" si="5"/>
        <v>0</v>
      </c>
      <c r="AI20" s="133">
        <f t="shared" si="6"/>
        <v>0</v>
      </c>
      <c r="AJ20" s="133">
        <f t="shared" si="7"/>
        <v>0</v>
      </c>
      <c r="AK20" s="133">
        <f t="shared" si="8"/>
        <v>0</v>
      </c>
      <c r="AL20" s="133">
        <f t="shared" si="9"/>
        <v>0</v>
      </c>
    </row>
    <row r="21" spans="1:38" ht="11.25" customHeight="1">
      <c r="A21" s="135"/>
      <c r="B21" s="136"/>
      <c r="C21" s="137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0"/>
      <c r="AA21" s="139">
        <f ca="1">'2011 Statistik VF'!BX22</f>
        <v>0</v>
      </c>
      <c r="AB21" s="130"/>
      <c r="AC21" s="133">
        <f t="shared" si="0"/>
        <v>0</v>
      </c>
      <c r="AD21" s="133">
        <f t="shared" si="1"/>
        <v>0</v>
      </c>
      <c r="AE21" s="133">
        <f t="shared" si="2"/>
        <v>0</v>
      </c>
      <c r="AF21" s="133">
        <f t="shared" si="3"/>
        <v>0</v>
      </c>
      <c r="AG21" s="133">
        <f t="shared" si="4"/>
        <v>0</v>
      </c>
      <c r="AH21" s="133">
        <f t="shared" si="5"/>
        <v>0</v>
      </c>
      <c r="AI21" s="133">
        <f t="shared" si="6"/>
        <v>0</v>
      </c>
      <c r="AJ21" s="133">
        <f t="shared" si="7"/>
        <v>0</v>
      </c>
      <c r="AK21" s="133">
        <f t="shared" si="8"/>
        <v>0</v>
      </c>
      <c r="AL21" s="133">
        <f t="shared" si="9"/>
        <v>0</v>
      </c>
    </row>
    <row r="22" spans="1:38" ht="11.25" customHeight="1">
      <c r="A22" s="135"/>
      <c r="B22" s="136"/>
      <c r="C22" s="137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0"/>
      <c r="AA22" s="139">
        <f ca="1">'2011 Statistik VF'!BX23</f>
        <v>0</v>
      </c>
      <c r="AB22" s="130"/>
      <c r="AC22" s="133">
        <f t="shared" si="0"/>
        <v>0</v>
      </c>
      <c r="AD22" s="133">
        <f t="shared" si="1"/>
        <v>0</v>
      </c>
      <c r="AE22" s="133">
        <f t="shared" si="2"/>
        <v>0</v>
      </c>
      <c r="AF22" s="133">
        <f t="shared" si="3"/>
        <v>0</v>
      </c>
      <c r="AG22" s="133">
        <f t="shared" si="4"/>
        <v>0</v>
      </c>
      <c r="AH22" s="133">
        <f t="shared" si="5"/>
        <v>0</v>
      </c>
      <c r="AI22" s="133">
        <f t="shared" si="6"/>
        <v>0</v>
      </c>
      <c r="AJ22" s="133">
        <f t="shared" si="7"/>
        <v>0</v>
      </c>
      <c r="AK22" s="133">
        <f t="shared" si="8"/>
        <v>0</v>
      </c>
      <c r="AL22" s="133">
        <f t="shared" si="9"/>
        <v>0</v>
      </c>
    </row>
    <row r="23" spans="1:38" ht="11.25" customHeight="1">
      <c r="A23" s="135"/>
      <c r="B23" s="136"/>
      <c r="C23" s="137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0"/>
      <c r="AA23" s="139">
        <f ca="1">'2011 Statistik VF'!BX24</f>
        <v>0</v>
      </c>
      <c r="AB23" s="130"/>
      <c r="AC23" s="133">
        <f t="shared" si="0"/>
        <v>0</v>
      </c>
      <c r="AD23" s="133">
        <f t="shared" si="1"/>
        <v>0</v>
      </c>
      <c r="AE23" s="133">
        <f t="shared" si="2"/>
        <v>0</v>
      </c>
      <c r="AF23" s="133">
        <f t="shared" si="3"/>
        <v>0</v>
      </c>
      <c r="AG23" s="133">
        <f t="shared" si="4"/>
        <v>0</v>
      </c>
      <c r="AH23" s="133">
        <f t="shared" si="5"/>
        <v>0</v>
      </c>
      <c r="AI23" s="133">
        <f t="shared" si="6"/>
        <v>0</v>
      </c>
      <c r="AJ23" s="133">
        <f t="shared" si="7"/>
        <v>0</v>
      </c>
      <c r="AK23" s="133">
        <f t="shared" si="8"/>
        <v>0</v>
      </c>
      <c r="AL23" s="133">
        <f t="shared" si="9"/>
        <v>0</v>
      </c>
    </row>
    <row r="24" spans="1:38" ht="11.25" customHeight="1">
      <c r="A24" s="135"/>
      <c r="B24" s="136"/>
      <c r="C24" s="137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0"/>
      <c r="AA24" s="139">
        <f ca="1">'2011 Statistik VF'!BX25</f>
        <v>0</v>
      </c>
      <c r="AB24" s="130"/>
      <c r="AC24" s="133">
        <f t="shared" si="0"/>
        <v>0</v>
      </c>
      <c r="AD24" s="133">
        <f t="shared" si="1"/>
        <v>0</v>
      </c>
      <c r="AE24" s="133">
        <f t="shared" si="2"/>
        <v>0</v>
      </c>
      <c r="AF24" s="133">
        <f t="shared" si="3"/>
        <v>0</v>
      </c>
      <c r="AG24" s="133">
        <f t="shared" si="4"/>
        <v>0</v>
      </c>
      <c r="AH24" s="133">
        <f t="shared" si="5"/>
        <v>0</v>
      </c>
      <c r="AI24" s="133">
        <f t="shared" si="6"/>
        <v>0</v>
      </c>
      <c r="AJ24" s="133">
        <f t="shared" si="7"/>
        <v>0</v>
      </c>
      <c r="AK24" s="133">
        <f t="shared" si="8"/>
        <v>0</v>
      </c>
      <c r="AL24" s="133">
        <f t="shared" si="9"/>
        <v>0</v>
      </c>
    </row>
    <row r="25" spans="1:38" ht="11.25" customHeight="1">
      <c r="A25" s="135"/>
      <c r="B25" s="136"/>
      <c r="C25" s="137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0"/>
      <c r="AA25" s="139">
        <f ca="1">'2011 Statistik VF'!BX26</f>
        <v>0</v>
      </c>
      <c r="AB25" s="130"/>
      <c r="AC25" s="133">
        <f t="shared" si="0"/>
        <v>0</v>
      </c>
      <c r="AD25" s="133">
        <f t="shared" si="1"/>
        <v>0</v>
      </c>
      <c r="AE25" s="133">
        <f t="shared" si="2"/>
        <v>0</v>
      </c>
      <c r="AF25" s="133">
        <f t="shared" si="3"/>
        <v>0</v>
      </c>
      <c r="AG25" s="133">
        <f t="shared" si="4"/>
        <v>0</v>
      </c>
      <c r="AH25" s="133">
        <f t="shared" si="5"/>
        <v>0</v>
      </c>
      <c r="AI25" s="133">
        <f t="shared" si="6"/>
        <v>0</v>
      </c>
      <c r="AJ25" s="133">
        <f t="shared" si="7"/>
        <v>0</v>
      </c>
      <c r="AK25" s="133">
        <f t="shared" si="8"/>
        <v>0</v>
      </c>
      <c r="AL25" s="133">
        <f t="shared" si="9"/>
        <v>0</v>
      </c>
    </row>
    <row r="26" spans="1:38" ht="11.25" customHeight="1">
      <c r="A26" s="135"/>
      <c r="B26" s="136"/>
      <c r="C26" s="137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0"/>
      <c r="AA26" s="139">
        <f ca="1">'2011 Statistik VF'!BX27</f>
        <v>0</v>
      </c>
      <c r="AB26" s="130"/>
      <c r="AC26" s="133">
        <f t="shared" si="0"/>
        <v>0</v>
      </c>
      <c r="AD26" s="133">
        <f t="shared" si="1"/>
        <v>0</v>
      </c>
      <c r="AE26" s="133">
        <f t="shared" si="2"/>
        <v>0</v>
      </c>
      <c r="AF26" s="133">
        <f t="shared" si="3"/>
        <v>0</v>
      </c>
      <c r="AG26" s="133">
        <f t="shared" si="4"/>
        <v>0</v>
      </c>
      <c r="AH26" s="133">
        <f t="shared" si="5"/>
        <v>0</v>
      </c>
      <c r="AI26" s="133">
        <f t="shared" si="6"/>
        <v>0</v>
      </c>
      <c r="AJ26" s="133">
        <f t="shared" si="7"/>
        <v>0</v>
      </c>
      <c r="AK26" s="133">
        <f t="shared" si="8"/>
        <v>0</v>
      </c>
      <c r="AL26" s="133">
        <f t="shared" si="9"/>
        <v>0</v>
      </c>
    </row>
    <row r="27" spans="1:38" ht="11.25" customHeight="1">
      <c r="A27" s="135"/>
      <c r="B27" s="136"/>
      <c r="C27" s="137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0"/>
      <c r="AA27" s="139">
        <f ca="1">'2011 Statistik VF'!BX28</f>
        <v>0</v>
      </c>
      <c r="AB27" s="130"/>
      <c r="AC27" s="133">
        <f t="shared" si="0"/>
        <v>0</v>
      </c>
      <c r="AD27" s="133">
        <f t="shared" si="1"/>
        <v>0</v>
      </c>
      <c r="AE27" s="133">
        <f t="shared" si="2"/>
        <v>0</v>
      </c>
      <c r="AF27" s="133">
        <f t="shared" si="3"/>
        <v>0</v>
      </c>
      <c r="AG27" s="133">
        <f t="shared" si="4"/>
        <v>0</v>
      </c>
      <c r="AH27" s="133">
        <f t="shared" si="5"/>
        <v>0</v>
      </c>
      <c r="AI27" s="133">
        <f t="shared" si="6"/>
        <v>0</v>
      </c>
      <c r="AJ27" s="133">
        <f t="shared" si="7"/>
        <v>0</v>
      </c>
      <c r="AK27" s="133">
        <f t="shared" si="8"/>
        <v>0</v>
      </c>
      <c r="AL27" s="133">
        <f t="shared" si="9"/>
        <v>0</v>
      </c>
    </row>
    <row r="28" spans="1:38" ht="11.25" customHeight="1">
      <c r="A28" s="135"/>
      <c r="B28" s="136"/>
      <c r="C28" s="137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0"/>
      <c r="AA28" s="139">
        <f ca="1">'2011 Statistik VF'!BX29</f>
        <v>0</v>
      </c>
      <c r="AB28" s="130"/>
      <c r="AC28" s="133">
        <f t="shared" si="0"/>
        <v>0</v>
      </c>
      <c r="AD28" s="133">
        <f t="shared" si="1"/>
        <v>0</v>
      </c>
      <c r="AE28" s="133">
        <f t="shared" si="2"/>
        <v>0</v>
      </c>
      <c r="AF28" s="133">
        <f t="shared" si="3"/>
        <v>0</v>
      </c>
      <c r="AG28" s="133">
        <f t="shared" si="4"/>
        <v>0</v>
      </c>
      <c r="AH28" s="133">
        <f t="shared" si="5"/>
        <v>0</v>
      </c>
      <c r="AI28" s="133">
        <f t="shared" si="6"/>
        <v>0</v>
      </c>
      <c r="AJ28" s="133">
        <f t="shared" si="7"/>
        <v>0</v>
      </c>
      <c r="AK28" s="133">
        <f t="shared" si="8"/>
        <v>0</v>
      </c>
      <c r="AL28" s="133">
        <f t="shared" si="9"/>
        <v>0</v>
      </c>
    </row>
    <row r="29" spans="1:38" ht="11.25" customHeight="1">
      <c r="A29" s="135"/>
      <c r="B29" s="136"/>
      <c r="C29" s="137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0"/>
      <c r="AA29" s="139">
        <f ca="1">'2011 Statistik VF'!BX30</f>
        <v>0</v>
      </c>
      <c r="AB29" s="130"/>
      <c r="AC29" s="133">
        <f t="shared" si="0"/>
        <v>0</v>
      </c>
      <c r="AD29" s="133">
        <f t="shared" si="1"/>
        <v>0</v>
      </c>
      <c r="AE29" s="133">
        <f t="shared" si="2"/>
        <v>0</v>
      </c>
      <c r="AF29" s="133">
        <f t="shared" si="3"/>
        <v>0</v>
      </c>
      <c r="AG29" s="133">
        <f t="shared" si="4"/>
        <v>0</v>
      </c>
      <c r="AH29" s="133">
        <f t="shared" si="5"/>
        <v>0</v>
      </c>
      <c r="AI29" s="133">
        <f t="shared" si="6"/>
        <v>0</v>
      </c>
      <c r="AJ29" s="133">
        <f t="shared" si="7"/>
        <v>0</v>
      </c>
      <c r="AK29" s="133">
        <f t="shared" si="8"/>
        <v>0</v>
      </c>
      <c r="AL29" s="133">
        <f t="shared" si="9"/>
        <v>0</v>
      </c>
    </row>
    <row r="30" spans="1:38" ht="11.25" customHeight="1">
      <c r="A30" s="135"/>
      <c r="B30" s="136"/>
      <c r="C30" s="13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0"/>
      <c r="AA30" s="139">
        <f ca="1">'2011 Statistik VF'!BX31</f>
        <v>0</v>
      </c>
      <c r="AB30" s="130"/>
      <c r="AC30" s="133">
        <f t="shared" si="0"/>
        <v>0</v>
      </c>
      <c r="AD30" s="133">
        <f t="shared" si="1"/>
        <v>0</v>
      </c>
      <c r="AE30" s="133">
        <f t="shared" si="2"/>
        <v>0</v>
      </c>
      <c r="AF30" s="133">
        <f t="shared" si="3"/>
        <v>0</v>
      </c>
      <c r="AG30" s="133">
        <f t="shared" si="4"/>
        <v>0</v>
      </c>
      <c r="AH30" s="133">
        <f t="shared" si="5"/>
        <v>0</v>
      </c>
      <c r="AI30" s="133">
        <f t="shared" si="6"/>
        <v>0</v>
      </c>
      <c r="AJ30" s="133">
        <f t="shared" si="7"/>
        <v>0</v>
      </c>
      <c r="AK30" s="133">
        <f t="shared" si="8"/>
        <v>0</v>
      </c>
      <c r="AL30" s="133">
        <f t="shared" si="9"/>
        <v>0</v>
      </c>
    </row>
    <row r="31" spans="1:38" ht="11.25" customHeight="1">
      <c r="A31" s="135"/>
      <c r="B31" s="136"/>
      <c r="C31" s="137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0"/>
      <c r="AA31" s="139">
        <f ca="1">'2011 Statistik VF'!BX32</f>
        <v>0</v>
      </c>
      <c r="AB31" s="130"/>
      <c r="AC31" s="133">
        <f t="shared" si="0"/>
        <v>0</v>
      </c>
      <c r="AD31" s="133">
        <f t="shared" si="1"/>
        <v>0</v>
      </c>
      <c r="AE31" s="133">
        <f t="shared" si="2"/>
        <v>0</v>
      </c>
      <c r="AF31" s="133">
        <f t="shared" si="3"/>
        <v>0</v>
      </c>
      <c r="AG31" s="133">
        <f t="shared" si="4"/>
        <v>0</v>
      </c>
      <c r="AH31" s="133">
        <f t="shared" si="5"/>
        <v>0</v>
      </c>
      <c r="AI31" s="133">
        <f t="shared" si="6"/>
        <v>0</v>
      </c>
      <c r="AJ31" s="133">
        <f t="shared" si="7"/>
        <v>0</v>
      </c>
      <c r="AK31" s="133">
        <f t="shared" si="8"/>
        <v>0</v>
      </c>
      <c r="AL31" s="133">
        <f t="shared" si="9"/>
        <v>0</v>
      </c>
    </row>
    <row r="32" spans="1:38" ht="11.25" customHeight="1">
      <c r="A32" s="135"/>
      <c r="B32" s="136"/>
      <c r="C32" s="137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0"/>
      <c r="AA32" s="139">
        <f ca="1">'2011 Statistik VF'!BX33</f>
        <v>0</v>
      </c>
      <c r="AB32" s="130"/>
      <c r="AC32" s="133">
        <f t="shared" si="0"/>
        <v>0</v>
      </c>
      <c r="AD32" s="133">
        <f t="shared" si="1"/>
        <v>0</v>
      </c>
      <c r="AE32" s="133">
        <f t="shared" si="2"/>
        <v>0</v>
      </c>
      <c r="AF32" s="133">
        <f t="shared" si="3"/>
        <v>0</v>
      </c>
      <c r="AG32" s="133">
        <f t="shared" si="4"/>
        <v>0</v>
      </c>
      <c r="AH32" s="133">
        <f t="shared" si="5"/>
        <v>0</v>
      </c>
      <c r="AI32" s="133">
        <f t="shared" si="6"/>
        <v>0</v>
      </c>
      <c r="AJ32" s="133">
        <f t="shared" si="7"/>
        <v>0</v>
      </c>
      <c r="AK32" s="133">
        <f t="shared" si="8"/>
        <v>0</v>
      </c>
      <c r="AL32" s="133">
        <f t="shared" si="9"/>
        <v>0</v>
      </c>
    </row>
    <row r="33" spans="1:38" ht="11.25" customHeight="1">
      <c r="A33" s="135"/>
      <c r="B33" s="136"/>
      <c r="C33" s="137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0"/>
      <c r="AA33" s="139">
        <f ca="1">'2011 Statistik VF'!BX34</f>
        <v>0</v>
      </c>
      <c r="AB33" s="130"/>
      <c r="AC33" s="133">
        <f t="shared" si="0"/>
        <v>0</v>
      </c>
      <c r="AD33" s="133">
        <f t="shared" si="1"/>
        <v>0</v>
      </c>
      <c r="AE33" s="133">
        <f t="shared" si="2"/>
        <v>0</v>
      </c>
      <c r="AF33" s="133">
        <f t="shared" si="3"/>
        <v>0</v>
      </c>
      <c r="AG33" s="133">
        <f t="shared" si="4"/>
        <v>0</v>
      </c>
      <c r="AH33" s="133">
        <f t="shared" si="5"/>
        <v>0</v>
      </c>
      <c r="AI33" s="133">
        <f t="shared" si="6"/>
        <v>0</v>
      </c>
      <c r="AJ33" s="133">
        <f t="shared" si="7"/>
        <v>0</v>
      </c>
      <c r="AK33" s="133">
        <f t="shared" si="8"/>
        <v>0</v>
      </c>
      <c r="AL33" s="133">
        <f t="shared" si="9"/>
        <v>0</v>
      </c>
    </row>
    <row r="34" spans="1:38" ht="11.25" customHeight="1">
      <c r="A34" s="135"/>
      <c r="B34" s="136"/>
      <c r="C34" s="137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0"/>
      <c r="AA34" s="139">
        <f ca="1">'2011 Statistik VF'!BX35</f>
        <v>0</v>
      </c>
      <c r="AB34" s="130"/>
      <c r="AC34" s="133">
        <f t="shared" si="0"/>
        <v>0</v>
      </c>
      <c r="AD34" s="133">
        <f t="shared" si="1"/>
        <v>0</v>
      </c>
      <c r="AE34" s="133">
        <f t="shared" si="2"/>
        <v>0</v>
      </c>
      <c r="AF34" s="133">
        <f t="shared" si="3"/>
        <v>0</v>
      </c>
      <c r="AG34" s="133">
        <f t="shared" si="4"/>
        <v>0</v>
      </c>
      <c r="AH34" s="133">
        <f t="shared" si="5"/>
        <v>0</v>
      </c>
      <c r="AI34" s="133">
        <f t="shared" si="6"/>
        <v>0</v>
      </c>
      <c r="AJ34" s="133">
        <f t="shared" si="7"/>
        <v>0</v>
      </c>
      <c r="AK34" s="133">
        <f t="shared" si="8"/>
        <v>0</v>
      </c>
      <c r="AL34" s="133">
        <f t="shared" si="9"/>
        <v>0</v>
      </c>
    </row>
    <row r="35" spans="1:38" ht="11.25" customHeight="1">
      <c r="A35" s="135"/>
      <c r="B35" s="136"/>
      <c r="C35" s="137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0"/>
      <c r="AA35" s="139">
        <f ca="1">'2011 Statistik VF'!BX36</f>
        <v>0</v>
      </c>
      <c r="AB35" s="130"/>
      <c r="AC35" s="133">
        <f t="shared" si="0"/>
        <v>0</v>
      </c>
      <c r="AD35" s="133">
        <f t="shared" si="1"/>
        <v>0</v>
      </c>
      <c r="AE35" s="133">
        <f t="shared" si="2"/>
        <v>0</v>
      </c>
      <c r="AF35" s="133">
        <f t="shared" si="3"/>
        <v>0</v>
      </c>
      <c r="AG35" s="133">
        <f t="shared" si="4"/>
        <v>0</v>
      </c>
      <c r="AH35" s="133">
        <f t="shared" si="5"/>
        <v>0</v>
      </c>
      <c r="AI35" s="133">
        <f t="shared" si="6"/>
        <v>0</v>
      </c>
      <c r="AJ35" s="133">
        <f t="shared" si="7"/>
        <v>0</v>
      </c>
      <c r="AK35" s="133">
        <f t="shared" si="8"/>
        <v>0</v>
      </c>
      <c r="AL35" s="133">
        <f t="shared" si="9"/>
        <v>0</v>
      </c>
    </row>
  </sheetData>
  <mergeCells count="4">
    <mergeCell ref="E3:Y3"/>
    <mergeCell ref="E6:Y6"/>
    <mergeCell ref="A1:Y1"/>
    <mergeCell ref="AC6:AL6"/>
  </mergeCells>
  <phoneticPr fontId="8" type="noConversion"/>
  <conditionalFormatting sqref="AC8:AL35">
    <cfRule type="cellIs" dxfId="5" priority="1" stopIfTrue="1" operator="equal">
      <formula>0</formula>
    </cfRule>
    <cfRule type="cellIs" dxfId="4" priority="2" stopIfTrue="1" operator="greaterThan">
      <formula>0</formula>
    </cfRule>
  </conditionalFormatting>
  <conditionalFormatting sqref="A8:B35 E8:Y35">
    <cfRule type="cellIs" dxfId="3" priority="3" stopIfTrue="1" operator="equal">
      <formula>1</formula>
    </cfRule>
    <cfRule type="cellIs" dxfId="2" priority="4" stopIfTrue="1" operator="equal">
      <formula>2</formula>
    </cfRule>
    <cfRule type="cellIs" dxfId="1" priority="5" stopIfTrue="1" operator="equal">
      <formula>3</formula>
    </cfRule>
  </conditionalFormatting>
  <conditionalFormatting sqref="E4:Y4">
    <cfRule type="cellIs" dxfId="0" priority="6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2011 Statistik SF</vt:lpstr>
      <vt:lpstr>SF Export</vt:lpstr>
      <vt:lpstr>2011 Statistik VF</vt:lpstr>
      <vt:lpstr>VF Export</vt:lpstr>
    </vt:vector>
  </TitlesOfParts>
  <Company>WESTLAND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Stauder Markus</cp:lastModifiedBy>
  <cp:lastPrinted>2011-05-15T19:07:34Z</cp:lastPrinted>
  <dcterms:created xsi:type="dcterms:W3CDTF">2007-05-27T17:53:59Z</dcterms:created>
  <dcterms:modified xsi:type="dcterms:W3CDTF">2011-09-25T21:13:40Z</dcterms:modified>
</cp:coreProperties>
</file>